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Valerija\Desktop\OPĆINA-FIN.IZVJ.2026\"/>
    </mc:Choice>
  </mc:AlternateContent>
  <xr:revisionPtr revIDLastSave="0" documentId="13_ncr:1_{C25800E0-CEBC-486E-B3C0-6DC9F0F77FB5}"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D97" i="8"/>
  <c r="D92" i="8"/>
  <c r="D87" i="8"/>
  <c r="D82" i="8"/>
  <c r="D77" i="8"/>
  <c r="D72" i="8"/>
  <c r="D67" i="8"/>
  <c r="D62" i="8"/>
  <c r="D51" i="8" s="1"/>
  <c r="D45" i="8" s="1"/>
  <c r="D57" i="8"/>
  <c r="D52" i="8"/>
  <c r="D46" i="8"/>
  <c r="D37" i="8"/>
  <c r="D27" i="8"/>
  <c r="D25" i="8"/>
  <c r="D18" i="8"/>
  <c r="D8" i="8"/>
  <c r="D6" i="8" s="1"/>
  <c r="D44" i="8" s="1"/>
  <c r="E44" i="7"/>
  <c r="D44" i="7"/>
  <c r="E39" i="7"/>
  <c r="D39" i="7"/>
  <c r="D38" i="7" s="1"/>
  <c r="E38" i="7"/>
  <c r="E30" i="7"/>
  <c r="D30" i="7"/>
  <c r="E23" i="7"/>
  <c r="E22" i="7" s="1"/>
  <c r="D23" i="7"/>
  <c r="D22" i="7"/>
  <c r="E14" i="7"/>
  <c r="D14" i="7"/>
  <c r="E7" i="7"/>
  <c r="D7" i="7"/>
  <c r="D6" i="7" s="1"/>
  <c r="D5" i="7" s="1"/>
  <c r="E6" i="7"/>
  <c r="E5" i="7" s="1"/>
  <c r="I33" i="3"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I30" i="3"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E89" i="6" s="1"/>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D276" i="5"/>
  <c r="D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F254" i="5"/>
  <c r="D254" i="5"/>
  <c r="F253" i="5"/>
  <c r="F252" i="5"/>
  <c r="F251" i="5"/>
  <c r="E251" i="5"/>
  <c r="E250" i="5" s="1"/>
  <c r="I25" i="3" s="1"/>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E218" i="5" s="1"/>
  <c r="D219" i="5"/>
  <c r="F217" i="5"/>
  <c r="F216" i="5"/>
  <c r="F215" i="5"/>
  <c r="F214" i="5"/>
  <c r="F213" i="5"/>
  <c r="F212" i="5"/>
  <c r="F211" i="5"/>
  <c r="E210" i="5"/>
  <c r="D210" i="5"/>
  <c r="F210" i="5" s="1"/>
  <c r="F209" i="5"/>
  <c r="F208" i="5"/>
  <c r="F207" i="5"/>
  <c r="F206" i="5"/>
  <c r="F205" i="5"/>
  <c r="F204" i="5"/>
  <c r="E203" i="5"/>
  <c r="E202" i="5" s="1"/>
  <c r="D203" i="5"/>
  <c r="F203"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79" i="5"/>
  <c r="F178" i="5"/>
  <c r="E177" i="5"/>
  <c r="E176"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50" i="5" s="1"/>
  <c r="F149" i="5"/>
  <c r="F148" i="5"/>
  <c r="F147" i="5"/>
  <c r="D147"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F82" i="5"/>
  <c r="E82" i="5"/>
  <c r="D82" i="5"/>
  <c r="F81" i="5"/>
  <c r="F80" i="5"/>
  <c r="F79" i="5"/>
  <c r="F78" i="5"/>
  <c r="F77" i="5"/>
  <c r="F76" i="5"/>
  <c r="E76" i="5"/>
  <c r="D76" i="5"/>
  <c r="F75" i="5"/>
  <c r="F74" i="5"/>
  <c r="F73" i="5"/>
  <c r="F72" i="5"/>
  <c r="F71" i="5"/>
  <c r="E71" i="5"/>
  <c r="D71" i="5"/>
  <c r="D70" i="5" s="1"/>
  <c r="F70" i="5" s="1"/>
  <c r="E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D630" i="4"/>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E597" i="4" s="1"/>
  <c r="D609" i="4"/>
  <c r="F609" i="4" s="1"/>
  <c r="F608" i="4"/>
  <c r="E607" i="4"/>
  <c r="D607" i="4"/>
  <c r="F607" i="4" s="1"/>
  <c r="F606" i="4"/>
  <c r="F605" i="4"/>
  <c r="F604" i="4"/>
  <c r="F603" i="4"/>
  <c r="E603" i="4"/>
  <c r="D603" i="4"/>
  <c r="F602" i="4"/>
  <c r="F601" i="4"/>
  <c r="F600" i="4"/>
  <c r="F599" i="4"/>
  <c r="F598" i="4"/>
  <c r="E598" i="4"/>
  <c r="D598" i="4"/>
  <c r="D597" i="4" s="1"/>
  <c r="F597" i="4" s="1"/>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E571" i="4" s="1"/>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D536" i="4"/>
  <c r="F534" i="4"/>
  <c r="F533" i="4"/>
  <c r="E532" i="4"/>
  <c r="D532" i="4"/>
  <c r="F531" i="4"/>
  <c r="F530" i="4"/>
  <c r="E529" i="4"/>
  <c r="D529" i="4"/>
  <c r="F529" i="4" s="1"/>
  <c r="F528" i="4"/>
  <c r="F527" i="4"/>
  <c r="F526" i="4"/>
  <c r="E526" i="4"/>
  <c r="D526" i="4"/>
  <c r="F525" i="4"/>
  <c r="F524" i="4"/>
  <c r="F523"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F490" i="4"/>
  <c r="F489" i="4"/>
  <c r="F488" i="4"/>
  <c r="E488" i="4"/>
  <c r="D488" i="4"/>
  <c r="F487" i="4"/>
  <c r="F486" i="4"/>
  <c r="F485" i="4"/>
  <c r="E485" i="4"/>
  <c r="D485" i="4"/>
  <c r="F484" i="4"/>
  <c r="F483" i="4"/>
  <c r="F482" i="4"/>
  <c r="F481" i="4"/>
  <c r="F480" i="4"/>
  <c r="E480" i="4"/>
  <c r="D480" i="4"/>
  <c r="D479" i="4" s="1"/>
  <c r="F479" i="4" s="1"/>
  <c r="E479" i="4"/>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s="1"/>
  <c r="F431" i="4" s="1"/>
  <c r="E431" i="4"/>
  <c r="E428" i="4"/>
  <c r="F428" i="4" s="1"/>
  <c r="D428" i="4"/>
  <c r="E427" i="4"/>
  <c r="D427" i="4"/>
  <c r="C422" i="1" s="1"/>
  <c r="E426" i="4"/>
  <c r="D426" i="4"/>
  <c r="D647" i="4" s="1"/>
  <c r="F647"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E373" i="4" s="1"/>
  <c r="D374" i="4"/>
  <c r="D373" i="4" s="1"/>
  <c r="F373" i="4" s="1"/>
  <c r="F372" i="4"/>
  <c r="F371" i="4"/>
  <c r="F370" i="4"/>
  <c r="F369" i="4"/>
  <c r="F368" i="4"/>
  <c r="F367" i="4"/>
  <c r="E366" i="4"/>
  <c r="E361" i="4" s="1"/>
  <c r="E360" i="4" s="1"/>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E309" i="4" s="1"/>
  <c r="D314" i="4"/>
  <c r="F314" i="4" s="1"/>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4" i="4" s="1"/>
  <c r="F272" i="4"/>
  <c r="F271" i="4"/>
  <c r="F270" i="4"/>
  <c r="E269" i="4"/>
  <c r="D269" i="4"/>
  <c r="F269" i="4" s="1"/>
  <c r="F268" i="4"/>
  <c r="F267" i="4"/>
  <c r="F266" i="4"/>
  <c r="F265" i="4"/>
  <c r="F264" i="4"/>
  <c r="E263" i="4"/>
  <c r="E262" i="4" s="1"/>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E230" i="4" s="1"/>
  <c r="D237" i="4"/>
  <c r="F237" i="4" s="1"/>
  <c r="F236" i="4"/>
  <c r="F235" i="4"/>
  <c r="F234" i="4"/>
  <c r="E234" i="4"/>
  <c r="D234" i="4"/>
  <c r="F233" i="4"/>
  <c r="F232" i="4"/>
  <c r="F231" i="4"/>
  <c r="E231" i="4"/>
  <c r="D231" i="4"/>
  <c r="D230" i="4" s="1"/>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D202" i="4"/>
  <c r="F201" i="4"/>
  <c r="F200" i="4"/>
  <c r="F199" i="4"/>
  <c r="F198" i="4"/>
  <c r="F197" i="4"/>
  <c r="F196" i="4"/>
  <c r="F195" i="4"/>
  <c r="F194" i="4"/>
  <c r="E194" i="4"/>
  <c r="D194" i="4"/>
  <c r="F193" i="4"/>
  <c r="F192" i="4"/>
  <c r="F191" i="4"/>
  <c r="F190" i="4"/>
  <c r="E189" i="4"/>
  <c r="E164" i="4" s="1"/>
  <c r="D189" i="4"/>
  <c r="F189" i="4" s="1"/>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F165" i="4"/>
  <c r="E165" i="4"/>
  <c r="D165" i="4"/>
  <c r="F163" i="4"/>
  <c r="F162" i="4"/>
  <c r="F161" i="4"/>
  <c r="E160" i="4"/>
  <c r="D160" i="4"/>
  <c r="F160" i="4" s="1"/>
  <c r="F159" i="4"/>
  <c r="F158" i="4"/>
  <c r="F157" i="4"/>
  <c r="F156" i="4"/>
  <c r="F155" i="4"/>
  <c r="E154" i="4"/>
  <c r="E153" i="4" s="1"/>
  <c r="D154" i="4"/>
  <c r="F154" i="4" s="1"/>
  <c r="F151" i="4"/>
  <c r="F150" i="4"/>
  <c r="F149" i="4"/>
  <c r="F148" i="4"/>
  <c r="F147" i="4"/>
  <c r="F146" i="4"/>
  <c r="F145" i="4"/>
  <c r="F144" i="4"/>
  <c r="F143" i="4"/>
  <c r="F142" i="4"/>
  <c r="F141" i="4"/>
  <c r="E141" i="4"/>
  <c r="D141" i="4"/>
  <c r="D140" i="4" s="1"/>
  <c r="F140" i="4" s="1"/>
  <c r="E140" i="4"/>
  <c r="F139" i="4"/>
  <c r="F138" i="4"/>
  <c r="F137" i="4"/>
  <c r="F136" i="4"/>
  <c r="E135" i="4"/>
  <c r="E134" i="4" s="1"/>
  <c r="D135" i="4"/>
  <c r="F135" i="4" s="1"/>
  <c r="D134" i="4"/>
  <c r="F134" i="4" s="1"/>
  <c r="F133" i="4"/>
  <c r="F132" i="4"/>
  <c r="F131" i="4"/>
  <c r="F130" i="4"/>
  <c r="F129" i="4"/>
  <c r="E129" i="4"/>
  <c r="D129" i="4"/>
  <c r="F128" i="4"/>
  <c r="F127" i="4"/>
  <c r="E126" i="4"/>
  <c r="E125" i="4" s="1"/>
  <c r="D126" i="4"/>
  <c r="F126" i="4" s="1"/>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F105" i="4"/>
  <c r="F104" i="4"/>
  <c r="F103" i="4"/>
  <c r="F102" i="4"/>
  <c r="F101" i="4"/>
  <c r="F100" i="4"/>
  <c r="F99" i="4"/>
  <c r="E98" i="4"/>
  <c r="D98" i="4"/>
  <c r="F98" i="4" s="1"/>
  <c r="F97" i="4"/>
  <c r="F96" i="4"/>
  <c r="F95" i="4"/>
  <c r="F94" i="4"/>
  <c r="F93" i="4"/>
  <c r="F92" i="4"/>
  <c r="E91" i="4"/>
  <c r="E82" i="4" s="1"/>
  <c r="D91" i="4"/>
  <c r="D82" i="4" s="1"/>
  <c r="F82" i="4" s="1"/>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I41" i="3"/>
  <c r="G41" i="3"/>
  <c r="B41" i="3"/>
  <c r="I40" i="3"/>
  <c r="G40" i="3"/>
  <c r="B40" i="3"/>
  <c r="I39" i="3"/>
  <c r="G39" i="3"/>
  <c r="B39" i="3"/>
  <c r="H38" i="3"/>
  <c r="G38" i="3"/>
  <c r="B38" i="3"/>
  <c r="I36" i="3"/>
  <c r="H36" i="3"/>
  <c r="G36" i="3"/>
  <c r="B36" i="3"/>
  <c r="I35" i="3"/>
  <c r="H35" i="3"/>
  <c r="G35" i="3"/>
  <c r="B35" i="3"/>
  <c r="I34" i="3"/>
  <c r="H34" i="3"/>
  <c r="G34" i="3"/>
  <c r="B34" i="3"/>
  <c r="H33" i="3"/>
  <c r="G33" i="3"/>
  <c r="B33" i="3"/>
  <c r="G31" i="3"/>
  <c r="B31" i="3"/>
  <c r="G30" i="3"/>
  <c r="B30" i="3"/>
  <c r="I29" i="3"/>
  <c r="H29" i="3"/>
  <c r="G29" i="3"/>
  <c r="B29" i="3"/>
  <c r="I28" i="3"/>
  <c r="H28" i="3"/>
  <c r="G28" i="3"/>
  <c r="B28" i="3"/>
  <c r="I27" i="3"/>
  <c r="G27" i="3"/>
  <c r="B27" i="3"/>
  <c r="G25" i="3"/>
  <c r="B25" i="3"/>
  <c r="I24" i="3"/>
  <c r="G24" i="3"/>
  <c r="B24" i="3"/>
  <c r="G23" i="3"/>
  <c r="B23" i="3"/>
  <c r="G22" i="3"/>
  <c r="B22" i="3"/>
  <c r="G20" i="3"/>
  <c r="B20" i="3"/>
  <c r="G19" i="3"/>
  <c r="B19" i="3"/>
  <c r="G18" i="3"/>
  <c r="B18" i="3"/>
  <c r="G17" i="3"/>
  <c r="B17" i="3"/>
  <c r="H10" i="3" a="1"/>
  <c r="H10" i="3" s="1"/>
  <c r="C1685" i="1"/>
  <c r="H1684" i="1"/>
  <c r="C1684" i="1"/>
  <c r="G1684" i="1" s="1"/>
  <c r="H1683" i="1"/>
  <c r="G1683" i="1"/>
  <c r="C1683" i="1"/>
  <c r="G1682" i="1"/>
  <c r="C1682" i="1"/>
  <c r="H1682" i="1" s="1"/>
  <c r="C1681" i="1"/>
  <c r="H1680" i="1"/>
  <c r="G1680" i="1"/>
  <c r="C1680" i="1"/>
  <c r="H1679" i="1"/>
  <c r="G1679" i="1"/>
  <c r="C1679" i="1"/>
  <c r="C1678" i="1"/>
  <c r="H1678" i="1" s="1"/>
  <c r="C1677" i="1"/>
  <c r="H1676" i="1"/>
  <c r="G1676" i="1"/>
  <c r="C1676" i="1"/>
  <c r="H1675" i="1"/>
  <c r="G1675" i="1"/>
  <c r="C1675" i="1"/>
  <c r="C1674" i="1"/>
  <c r="H1674" i="1" s="1"/>
  <c r="C1673" i="1"/>
  <c r="H1672" i="1"/>
  <c r="G1672" i="1"/>
  <c r="C1672" i="1"/>
  <c r="H1671" i="1"/>
  <c r="G1671" i="1"/>
  <c r="C1671" i="1"/>
  <c r="C1670" i="1"/>
  <c r="C1669" i="1"/>
  <c r="H1668" i="1"/>
  <c r="G1668" i="1"/>
  <c r="C1668" i="1"/>
  <c r="H1667" i="1"/>
  <c r="G1667" i="1"/>
  <c r="C1667" i="1"/>
  <c r="G1666" i="1"/>
  <c r="C1666" i="1"/>
  <c r="H1666" i="1" s="1"/>
  <c r="C1665" i="1"/>
  <c r="H1664" i="1"/>
  <c r="G1664" i="1"/>
  <c r="C1664" i="1"/>
  <c r="H1663" i="1"/>
  <c r="G1663" i="1"/>
  <c r="C1663" i="1"/>
  <c r="C1662" i="1"/>
  <c r="H1662" i="1" s="1"/>
  <c r="C1661" i="1"/>
  <c r="H1660" i="1"/>
  <c r="G1660" i="1"/>
  <c r="C1660" i="1"/>
  <c r="H1659" i="1"/>
  <c r="G1659" i="1"/>
  <c r="C1659" i="1"/>
  <c r="C1658" i="1"/>
  <c r="H1658" i="1" s="1"/>
  <c r="C1657" i="1"/>
  <c r="H1656" i="1"/>
  <c r="G1656" i="1"/>
  <c r="C1656" i="1"/>
  <c r="H1655" i="1"/>
  <c r="G1655" i="1"/>
  <c r="C1655" i="1"/>
  <c r="C1654" i="1"/>
  <c r="C1653" i="1"/>
  <c r="H1652" i="1"/>
  <c r="G1652" i="1"/>
  <c r="C1652" i="1"/>
  <c r="H1651" i="1"/>
  <c r="G1651" i="1"/>
  <c r="C1651" i="1"/>
  <c r="G1650" i="1"/>
  <c r="C1650" i="1"/>
  <c r="H1650" i="1" s="1"/>
  <c r="C1649" i="1"/>
  <c r="H1648" i="1"/>
  <c r="G1648" i="1"/>
  <c r="C1648" i="1"/>
  <c r="H1647" i="1"/>
  <c r="G1647" i="1"/>
  <c r="C1647" i="1"/>
  <c r="C1646" i="1"/>
  <c r="H1646" i="1" s="1"/>
  <c r="C1645" i="1"/>
  <c r="H1644" i="1"/>
  <c r="G1644" i="1"/>
  <c r="C1644" i="1"/>
  <c r="H1643" i="1"/>
  <c r="G1643" i="1"/>
  <c r="C1643" i="1"/>
  <c r="C1642" i="1"/>
  <c r="H1642" i="1" s="1"/>
  <c r="C1641" i="1"/>
  <c r="H1640" i="1"/>
  <c r="G1640" i="1"/>
  <c r="C1640" i="1"/>
  <c r="H1639" i="1"/>
  <c r="G1639" i="1"/>
  <c r="C1639" i="1"/>
  <c r="C1638" i="1"/>
  <c r="C1637" i="1"/>
  <c r="H1636" i="1"/>
  <c r="G1636" i="1"/>
  <c r="C1636" i="1"/>
  <c r="H1635" i="1"/>
  <c r="G1635" i="1"/>
  <c r="C1635" i="1"/>
  <c r="G1634" i="1"/>
  <c r="C1634" i="1"/>
  <c r="H1634" i="1" s="1"/>
  <c r="C1633" i="1"/>
  <c r="H1632" i="1"/>
  <c r="G1632" i="1"/>
  <c r="C1632" i="1"/>
  <c r="H1631" i="1"/>
  <c r="G1631" i="1"/>
  <c r="C1631" i="1"/>
  <c r="G1630" i="1"/>
  <c r="C1630" i="1"/>
  <c r="H1630" i="1" s="1"/>
  <c r="C1629" i="1"/>
  <c r="H1628" i="1"/>
  <c r="G1628" i="1"/>
  <c r="C1628" i="1"/>
  <c r="H1627" i="1"/>
  <c r="G1627" i="1"/>
  <c r="C1627" i="1"/>
  <c r="C1626" i="1"/>
  <c r="H1626" i="1" s="1"/>
  <c r="C1625" i="1"/>
  <c r="H1624" i="1"/>
  <c r="G1624" i="1"/>
  <c r="C1624" i="1"/>
  <c r="H1623" i="1"/>
  <c r="G1623" i="1"/>
  <c r="C1623" i="1"/>
  <c r="C1622" i="1"/>
  <c r="C1621" i="1"/>
  <c r="H1620" i="1"/>
  <c r="G1620" i="1"/>
  <c r="C1620" i="1"/>
  <c r="H1619" i="1"/>
  <c r="G1619" i="1"/>
  <c r="C1619" i="1"/>
  <c r="G1618" i="1"/>
  <c r="C1618" i="1"/>
  <c r="H1618" i="1" s="1"/>
  <c r="C1617" i="1"/>
  <c r="H1616" i="1"/>
  <c r="G1616" i="1"/>
  <c r="C1616" i="1"/>
  <c r="H1615" i="1"/>
  <c r="G1615" i="1"/>
  <c r="C1615" i="1"/>
  <c r="G1614" i="1"/>
  <c r="C1614" i="1"/>
  <c r="H1614" i="1" s="1"/>
  <c r="C1613" i="1"/>
  <c r="H1612" i="1"/>
  <c r="G1612" i="1"/>
  <c r="C1612" i="1"/>
  <c r="H1611" i="1"/>
  <c r="G1611" i="1"/>
  <c r="C1611" i="1"/>
  <c r="C1610" i="1"/>
  <c r="H1610" i="1" s="1"/>
  <c r="C1609" i="1"/>
  <c r="H1608" i="1"/>
  <c r="G1608" i="1"/>
  <c r="C1608" i="1"/>
  <c r="H1607" i="1"/>
  <c r="G1607" i="1"/>
  <c r="C1607" i="1"/>
  <c r="C1606" i="1"/>
  <c r="C1605" i="1"/>
  <c r="H1604" i="1"/>
  <c r="G1604" i="1"/>
  <c r="C1604" i="1"/>
  <c r="H1603" i="1"/>
  <c r="G1603" i="1"/>
  <c r="C1603" i="1"/>
  <c r="G1602" i="1"/>
  <c r="C1602" i="1"/>
  <c r="H1602" i="1" s="1"/>
  <c r="C1601" i="1"/>
  <c r="H1600" i="1"/>
  <c r="G1600" i="1"/>
  <c r="C1600" i="1"/>
  <c r="H1599" i="1"/>
  <c r="G1599" i="1"/>
  <c r="C1599" i="1"/>
  <c r="G1598" i="1"/>
  <c r="C1598" i="1"/>
  <c r="H1598" i="1" s="1"/>
  <c r="C1597" i="1"/>
  <c r="H1596" i="1"/>
  <c r="G1596" i="1"/>
  <c r="C1596" i="1"/>
  <c r="H1595" i="1"/>
  <c r="G1595" i="1"/>
  <c r="C1595" i="1"/>
  <c r="C1594" i="1"/>
  <c r="H1594" i="1" s="1"/>
  <c r="C1593" i="1"/>
  <c r="H1592" i="1"/>
  <c r="G1592" i="1"/>
  <c r="C1592" i="1"/>
  <c r="H1591" i="1"/>
  <c r="G1591" i="1"/>
  <c r="C1591" i="1"/>
  <c r="C1590" i="1"/>
  <c r="C1589" i="1"/>
  <c r="H1588" i="1"/>
  <c r="G1588" i="1"/>
  <c r="C1588" i="1"/>
  <c r="H1587" i="1"/>
  <c r="G1587" i="1"/>
  <c r="C1587" i="1"/>
  <c r="G1586" i="1"/>
  <c r="C1586" i="1"/>
  <c r="H1586" i="1" s="1"/>
  <c r="C1585" i="1"/>
  <c r="H1584" i="1"/>
  <c r="G1584" i="1"/>
  <c r="C1584" i="1"/>
  <c r="H1583" i="1"/>
  <c r="G1583" i="1"/>
  <c r="C1583" i="1"/>
  <c r="G1582" i="1"/>
  <c r="C1582" i="1"/>
  <c r="H1582" i="1" s="1"/>
  <c r="C1581" i="1"/>
  <c r="J1580" i="1"/>
  <c r="G1580" i="1"/>
  <c r="D1580" i="1"/>
  <c r="C1580" i="1"/>
  <c r="H1580" i="1" s="1"/>
  <c r="D1579" i="1"/>
  <c r="C1579" i="1"/>
  <c r="J1578" i="1"/>
  <c r="G1578" i="1"/>
  <c r="D1578" i="1"/>
  <c r="C1578" i="1"/>
  <c r="H1578" i="1" s="1"/>
  <c r="D1577" i="1"/>
  <c r="G1577" i="1" s="1"/>
  <c r="C1577" i="1"/>
  <c r="D1576" i="1"/>
  <c r="G1576" i="1" s="1"/>
  <c r="C1576" i="1"/>
  <c r="H1576" i="1" s="1"/>
  <c r="H1575" i="1"/>
  <c r="D1575" i="1"/>
  <c r="C1575" i="1"/>
  <c r="G1575" i="1" s="1"/>
  <c r="D1574" i="1"/>
  <c r="G1574" i="1" s="1"/>
  <c r="C1574" i="1"/>
  <c r="H1573" i="1"/>
  <c r="D1573" i="1"/>
  <c r="C1573" i="1"/>
  <c r="G1573" i="1" s="1"/>
  <c r="I1573" i="1" s="1"/>
  <c r="D1572" i="1"/>
  <c r="G1572" i="1" s="1"/>
  <c r="C1572" i="1"/>
  <c r="H1572" i="1" s="1"/>
  <c r="D1571" i="1"/>
  <c r="G1571" i="1" s="1"/>
  <c r="C1571" i="1"/>
  <c r="D1570" i="1"/>
  <c r="G1570" i="1" s="1"/>
  <c r="C1570" i="1"/>
  <c r="H1570" i="1" s="1"/>
  <c r="H1569" i="1"/>
  <c r="D1569" i="1"/>
  <c r="C1569" i="1"/>
  <c r="G1569" i="1" s="1"/>
  <c r="D1568" i="1"/>
  <c r="C1568" i="1"/>
  <c r="H1567" i="1"/>
  <c r="D1567" i="1"/>
  <c r="C1567" i="1"/>
  <c r="G1567" i="1" s="1"/>
  <c r="I1567" i="1" s="1"/>
  <c r="D1566" i="1"/>
  <c r="G1566" i="1" s="1"/>
  <c r="C1566" i="1"/>
  <c r="H1566" i="1" s="1"/>
  <c r="H1565" i="1"/>
  <c r="D1565" i="1"/>
  <c r="C1565" i="1"/>
  <c r="G1565" i="1" s="1"/>
  <c r="D1564" i="1"/>
  <c r="C1564" i="1"/>
  <c r="H1563" i="1"/>
  <c r="D1563" i="1"/>
  <c r="C1563" i="1"/>
  <c r="G1563" i="1" s="1"/>
  <c r="I1563" i="1" s="1"/>
  <c r="H1562" i="1"/>
  <c r="D1562" i="1"/>
  <c r="C1562" i="1"/>
  <c r="G1562" i="1" s="1"/>
  <c r="J1561" i="1"/>
  <c r="D1561" i="1"/>
  <c r="G1561" i="1" s="1"/>
  <c r="C1561" i="1"/>
  <c r="H1561" i="1" s="1"/>
  <c r="H1560" i="1"/>
  <c r="D1560" i="1"/>
  <c r="C1560" i="1"/>
  <c r="G1560" i="1" s="1"/>
  <c r="D1559" i="1"/>
  <c r="G1559" i="1" s="1"/>
  <c r="C1559" i="1"/>
  <c r="H1559" i="1" s="1"/>
  <c r="H1558" i="1"/>
  <c r="D1558" i="1"/>
  <c r="C1558" i="1"/>
  <c r="G1558" i="1" s="1"/>
  <c r="I1558" i="1" s="1"/>
  <c r="J1557" i="1"/>
  <c r="D1557" i="1"/>
  <c r="G1557" i="1" s="1"/>
  <c r="C1557" i="1"/>
  <c r="H1557" i="1" s="1"/>
  <c r="H1556" i="1"/>
  <c r="D1556" i="1"/>
  <c r="C1556" i="1"/>
  <c r="G1556" i="1" s="1"/>
  <c r="H1555" i="1"/>
  <c r="D1555" i="1"/>
  <c r="C1555" i="1"/>
  <c r="G1555" i="1" s="1"/>
  <c r="H1554" i="1"/>
  <c r="D1554" i="1"/>
  <c r="C1554" i="1"/>
  <c r="G1554" i="1" s="1"/>
  <c r="J1553" i="1"/>
  <c r="D1553" i="1"/>
  <c r="G1553" i="1" s="1"/>
  <c r="C1553" i="1"/>
  <c r="H1553" i="1" s="1"/>
  <c r="H1552" i="1"/>
  <c r="D1552" i="1"/>
  <c r="C1552" i="1"/>
  <c r="G1552" i="1" s="1"/>
  <c r="D1551" i="1"/>
  <c r="G1551" i="1" s="1"/>
  <c r="C1551" i="1"/>
  <c r="H1551" i="1" s="1"/>
  <c r="H1550" i="1"/>
  <c r="D1550" i="1"/>
  <c r="C1550" i="1"/>
  <c r="G1550" i="1" s="1"/>
  <c r="I1550" i="1" s="1"/>
  <c r="J1549" i="1"/>
  <c r="D1549" i="1"/>
  <c r="G1549" i="1" s="1"/>
  <c r="C1549" i="1"/>
  <c r="H1549" i="1" s="1"/>
  <c r="H1548" i="1"/>
  <c r="D1548" i="1"/>
  <c r="C1548" i="1"/>
  <c r="G1548" i="1" s="1"/>
  <c r="D1547" i="1"/>
  <c r="G1547" i="1" s="1"/>
  <c r="C1547" i="1"/>
  <c r="H1547" i="1" s="1"/>
  <c r="H1546" i="1"/>
  <c r="G1546" i="1"/>
  <c r="D1546" i="1"/>
  <c r="C1546" i="1"/>
  <c r="J1546" i="1" s="1"/>
  <c r="D1545" i="1"/>
  <c r="C1545" i="1"/>
  <c r="H1544" i="1"/>
  <c r="G1544" i="1"/>
  <c r="I1544" i="1" s="1"/>
  <c r="D1544" i="1"/>
  <c r="C1544" i="1"/>
  <c r="J1544" i="1" s="1"/>
  <c r="D1543" i="1"/>
  <c r="C1543" i="1"/>
  <c r="H1542" i="1"/>
  <c r="G1542" i="1"/>
  <c r="I1542" i="1" s="1"/>
  <c r="D1542" i="1"/>
  <c r="C1542" i="1"/>
  <c r="J1542" i="1" s="1"/>
  <c r="D1541" i="1"/>
  <c r="C1541" i="1"/>
  <c r="H1540" i="1"/>
  <c r="G1540" i="1"/>
  <c r="I1540" i="1" s="1"/>
  <c r="D1540" i="1"/>
  <c r="C1540" i="1"/>
  <c r="J1540" i="1" s="1"/>
  <c r="H1539" i="1"/>
  <c r="G1539" i="1"/>
  <c r="D1539" i="1"/>
  <c r="C1539" i="1"/>
  <c r="H1538" i="1"/>
  <c r="G1538" i="1"/>
  <c r="D1538" i="1"/>
  <c r="C1538" i="1"/>
  <c r="H1537" i="1"/>
  <c r="G1537" i="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D1180"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G423" i="1"/>
  <c r="D423" i="1"/>
  <c r="C423" i="1"/>
  <c r="D421" i="1"/>
  <c r="G416" i="1"/>
  <c r="D416" i="1"/>
  <c r="C416" i="1"/>
  <c r="H416" i="1" s="1"/>
  <c r="D415" i="1"/>
  <c r="C415" i="1"/>
  <c r="D414" i="1"/>
  <c r="C414" i="1"/>
  <c r="D411" i="1"/>
  <c r="C411" i="1"/>
  <c r="G411" i="1" s="1"/>
  <c r="D410" i="1"/>
  <c r="C410" i="1"/>
  <c r="G409" i="1"/>
  <c r="D409" i="1"/>
  <c r="C409" i="1"/>
  <c r="G408" i="1"/>
  <c r="D408" i="1"/>
  <c r="C408" i="1"/>
  <c r="D407" i="1"/>
  <c r="C407" i="1"/>
  <c r="G407" i="1" s="1"/>
  <c r="D406" i="1"/>
  <c r="C406" i="1"/>
  <c r="G405" i="1"/>
  <c r="D405" i="1"/>
  <c r="C405" i="1"/>
  <c r="G404" i="1"/>
  <c r="D404" i="1"/>
  <c r="C404" i="1"/>
  <c r="D403" i="1"/>
  <c r="C403" i="1"/>
  <c r="G403" i="1" s="1"/>
  <c r="D402" i="1"/>
  <c r="C402" i="1"/>
  <c r="G401" i="1"/>
  <c r="D401" i="1"/>
  <c r="C401" i="1"/>
  <c r="G400" i="1"/>
  <c r="D400" i="1"/>
  <c r="C400" i="1"/>
  <c r="D399" i="1"/>
  <c r="C399" i="1"/>
  <c r="G399" i="1" s="1"/>
  <c r="D398" i="1"/>
  <c r="C398" i="1"/>
  <c r="G397" i="1"/>
  <c r="D397" i="1"/>
  <c r="C397" i="1"/>
  <c r="G396" i="1"/>
  <c r="D396" i="1"/>
  <c r="C396" i="1"/>
  <c r="D395" i="1"/>
  <c r="C395" i="1"/>
  <c r="G395" i="1" s="1"/>
  <c r="D394" i="1"/>
  <c r="C394" i="1"/>
  <c r="G393" i="1"/>
  <c r="D393" i="1"/>
  <c r="C393" i="1"/>
  <c r="G392" i="1"/>
  <c r="D392" i="1"/>
  <c r="C392" i="1"/>
  <c r="D391" i="1"/>
  <c r="C391" i="1"/>
  <c r="G391" i="1" s="1"/>
  <c r="D390" i="1"/>
  <c r="C390" i="1"/>
  <c r="G389" i="1"/>
  <c r="D389" i="1"/>
  <c r="C389" i="1"/>
  <c r="G388" i="1"/>
  <c r="D388" i="1"/>
  <c r="C388" i="1"/>
  <c r="D387" i="1"/>
  <c r="C387" i="1"/>
  <c r="G387" i="1" s="1"/>
  <c r="D386" i="1"/>
  <c r="C386" i="1"/>
  <c r="G385" i="1"/>
  <c r="D385" i="1"/>
  <c r="C385" i="1"/>
  <c r="G384" i="1"/>
  <c r="D384" i="1"/>
  <c r="C384" i="1"/>
  <c r="D383" i="1"/>
  <c r="C383" i="1"/>
  <c r="G383" i="1" s="1"/>
  <c r="D382" i="1"/>
  <c r="C382" i="1"/>
  <c r="G381" i="1"/>
  <c r="D381" i="1"/>
  <c r="C381" i="1"/>
  <c r="G380" i="1"/>
  <c r="D380" i="1"/>
  <c r="C380" i="1"/>
  <c r="D379" i="1"/>
  <c r="C379" i="1"/>
  <c r="G379" i="1" s="1"/>
  <c r="D378" i="1"/>
  <c r="C378" i="1"/>
  <c r="G377" i="1"/>
  <c r="D377" i="1"/>
  <c r="C377" i="1"/>
  <c r="G376" i="1"/>
  <c r="D376" i="1"/>
  <c r="C376" i="1"/>
  <c r="D375" i="1"/>
  <c r="C375" i="1"/>
  <c r="G375" i="1" s="1"/>
  <c r="D374" i="1"/>
  <c r="C374" i="1"/>
  <c r="G373" i="1"/>
  <c r="D373" i="1"/>
  <c r="C373" i="1"/>
  <c r="G372" i="1"/>
  <c r="D372" i="1"/>
  <c r="C372" i="1"/>
  <c r="D371" i="1"/>
  <c r="C371" i="1"/>
  <c r="G371" i="1" s="1"/>
  <c r="D370" i="1"/>
  <c r="C370" i="1"/>
  <c r="G369" i="1"/>
  <c r="D369" i="1"/>
  <c r="C369" i="1"/>
  <c r="G368" i="1"/>
  <c r="D368" i="1"/>
  <c r="C368" i="1"/>
  <c r="D367" i="1"/>
  <c r="C367" i="1"/>
  <c r="G367" i="1" s="1"/>
  <c r="D366" i="1"/>
  <c r="C366" i="1"/>
  <c r="G365" i="1"/>
  <c r="D365" i="1"/>
  <c r="C365" i="1"/>
  <c r="G364" i="1"/>
  <c r="D364" i="1"/>
  <c r="C364" i="1"/>
  <c r="D363" i="1"/>
  <c r="C363" i="1"/>
  <c r="G363" i="1" s="1"/>
  <c r="D362" i="1"/>
  <c r="C362" i="1"/>
  <c r="G361" i="1"/>
  <c r="D361" i="1"/>
  <c r="C361" i="1"/>
  <c r="G360" i="1"/>
  <c r="D360" i="1"/>
  <c r="C360" i="1"/>
  <c r="D359" i="1"/>
  <c r="C359" i="1"/>
  <c r="G359" i="1" s="1"/>
  <c r="D358" i="1"/>
  <c r="C358" i="1"/>
  <c r="G357" i="1"/>
  <c r="D357" i="1"/>
  <c r="C357" i="1"/>
  <c r="D356" i="1"/>
  <c r="D355" i="1"/>
  <c r="D354" i="1"/>
  <c r="C354" i="1"/>
  <c r="G353" i="1"/>
  <c r="D353" i="1"/>
  <c r="C353" i="1"/>
  <c r="G352" i="1"/>
  <c r="D352" i="1"/>
  <c r="C352" i="1"/>
  <c r="D351" i="1"/>
  <c r="C351" i="1"/>
  <c r="G351" i="1" s="1"/>
  <c r="D350" i="1"/>
  <c r="C350" i="1"/>
  <c r="G349" i="1"/>
  <c r="D349" i="1"/>
  <c r="C349" i="1"/>
  <c r="G348" i="1"/>
  <c r="D348" i="1"/>
  <c r="C348" i="1"/>
  <c r="D347" i="1"/>
  <c r="C347" i="1"/>
  <c r="G347" i="1" s="1"/>
  <c r="D346" i="1"/>
  <c r="C346" i="1"/>
  <c r="G345" i="1"/>
  <c r="D345" i="1"/>
  <c r="C345" i="1"/>
  <c r="G344" i="1"/>
  <c r="D344" i="1"/>
  <c r="C344" i="1"/>
  <c r="D343" i="1"/>
  <c r="C343" i="1"/>
  <c r="G343" i="1" s="1"/>
  <c r="D342" i="1"/>
  <c r="C342" i="1"/>
  <c r="G341" i="1"/>
  <c r="D341" i="1"/>
  <c r="C341" i="1"/>
  <c r="G340" i="1"/>
  <c r="D340" i="1"/>
  <c r="C340" i="1"/>
  <c r="D339" i="1"/>
  <c r="C339" i="1"/>
  <c r="G339" i="1" s="1"/>
  <c r="D338" i="1"/>
  <c r="C338" i="1"/>
  <c r="G337" i="1"/>
  <c r="D337" i="1"/>
  <c r="C337" i="1"/>
  <c r="G336" i="1"/>
  <c r="D336" i="1"/>
  <c r="C336" i="1"/>
  <c r="D335" i="1"/>
  <c r="C335" i="1"/>
  <c r="G335" i="1" s="1"/>
  <c r="D334" i="1"/>
  <c r="C334" i="1"/>
  <c r="G333" i="1"/>
  <c r="D333" i="1"/>
  <c r="C333" i="1"/>
  <c r="G332" i="1"/>
  <c r="D332" i="1"/>
  <c r="C332" i="1"/>
  <c r="D331" i="1"/>
  <c r="C331" i="1"/>
  <c r="G331" i="1" s="1"/>
  <c r="D330" i="1"/>
  <c r="C330" i="1"/>
  <c r="G329" i="1"/>
  <c r="D329" i="1"/>
  <c r="C329" i="1"/>
  <c r="G328" i="1"/>
  <c r="D328" i="1"/>
  <c r="C328" i="1"/>
  <c r="D327" i="1"/>
  <c r="C327" i="1"/>
  <c r="G327" i="1" s="1"/>
  <c r="D326" i="1"/>
  <c r="C326" i="1"/>
  <c r="G325" i="1"/>
  <c r="D325" i="1"/>
  <c r="C325" i="1"/>
  <c r="G324" i="1"/>
  <c r="D324" i="1"/>
  <c r="C324" i="1"/>
  <c r="D323" i="1"/>
  <c r="C323" i="1"/>
  <c r="G323" i="1" s="1"/>
  <c r="D322" i="1"/>
  <c r="C322" i="1"/>
  <c r="G321" i="1"/>
  <c r="D321" i="1"/>
  <c r="C321" i="1"/>
  <c r="G320" i="1"/>
  <c r="D320" i="1"/>
  <c r="C320" i="1"/>
  <c r="D319" i="1"/>
  <c r="C319" i="1"/>
  <c r="G319" i="1" s="1"/>
  <c r="D318" i="1"/>
  <c r="C318" i="1"/>
  <c r="G317" i="1"/>
  <c r="D317" i="1"/>
  <c r="C317" i="1"/>
  <c r="D315" i="1"/>
  <c r="C315" i="1"/>
  <c r="G315" i="1" s="1"/>
  <c r="D314" i="1"/>
  <c r="C314" i="1"/>
  <c r="G313" i="1"/>
  <c r="D313" i="1"/>
  <c r="C313" i="1"/>
  <c r="G312" i="1"/>
  <c r="D312" i="1"/>
  <c r="C312" i="1"/>
  <c r="D311" i="1"/>
  <c r="C311" i="1"/>
  <c r="G311" i="1" s="1"/>
  <c r="D310" i="1"/>
  <c r="C310" i="1"/>
  <c r="G309" i="1"/>
  <c r="D309" i="1"/>
  <c r="C309" i="1"/>
  <c r="G308" i="1"/>
  <c r="D308" i="1"/>
  <c r="C308" i="1"/>
  <c r="D307" i="1"/>
  <c r="C307" i="1"/>
  <c r="G307" i="1" s="1"/>
  <c r="D306" i="1"/>
  <c r="C306" i="1"/>
  <c r="G305" i="1"/>
  <c r="D305" i="1"/>
  <c r="C305" i="1"/>
  <c r="D304" i="1"/>
  <c r="D302" i="1"/>
  <c r="C302" i="1"/>
  <c r="G301" i="1"/>
  <c r="D301" i="1"/>
  <c r="C301" i="1"/>
  <c r="G300" i="1"/>
  <c r="D300" i="1"/>
  <c r="C300" i="1"/>
  <c r="D299" i="1"/>
  <c r="C299" i="1"/>
  <c r="G299" i="1" s="1"/>
  <c r="D298" i="1"/>
  <c r="C298" i="1"/>
  <c r="D294" i="1"/>
  <c r="C294" i="1"/>
  <c r="G293" i="1"/>
  <c r="D293" i="1"/>
  <c r="C293" i="1"/>
  <c r="G292" i="1"/>
  <c r="D292" i="1"/>
  <c r="C292" i="1"/>
  <c r="D291" i="1"/>
  <c r="C291" i="1"/>
  <c r="G291" i="1" s="1"/>
  <c r="D290" i="1"/>
  <c r="C290" i="1"/>
  <c r="G289" i="1"/>
  <c r="D289" i="1"/>
  <c r="C289" i="1"/>
  <c r="G288" i="1"/>
  <c r="D288" i="1"/>
  <c r="C288" i="1"/>
  <c r="D287" i="1"/>
  <c r="C287" i="1"/>
  <c r="G287" i="1" s="1"/>
  <c r="D286" i="1"/>
  <c r="C286" i="1"/>
  <c r="G285" i="1"/>
  <c r="D285" i="1"/>
  <c r="C285" i="1"/>
  <c r="G284" i="1"/>
  <c r="D284" i="1"/>
  <c r="C284" i="1"/>
  <c r="D283" i="1"/>
  <c r="C283" i="1"/>
  <c r="G283" i="1" s="1"/>
  <c r="D282" i="1"/>
  <c r="C282" i="1"/>
  <c r="G281" i="1"/>
  <c r="D281" i="1"/>
  <c r="C281" i="1"/>
  <c r="G280" i="1"/>
  <c r="D280" i="1"/>
  <c r="C280" i="1"/>
  <c r="D279" i="1"/>
  <c r="C279" i="1"/>
  <c r="G279" i="1" s="1"/>
  <c r="D278" i="1"/>
  <c r="C278" i="1"/>
  <c r="G277" i="1"/>
  <c r="D277" i="1"/>
  <c r="C277" i="1"/>
  <c r="G276" i="1"/>
  <c r="D276" i="1"/>
  <c r="C276" i="1"/>
  <c r="D275" i="1"/>
  <c r="C275" i="1"/>
  <c r="G275" i="1" s="1"/>
  <c r="D274" i="1"/>
  <c r="C274"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D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K1480" i="9"/>
  <c r="L1477" i="9"/>
  <c r="J1477" i="9"/>
  <c r="F347" i="9"/>
  <c r="F346" i="9" s="1"/>
  <c r="G345" i="9"/>
  <c r="E345" i="9" s="1"/>
  <c r="E344" i="9" s="1"/>
  <c r="I10" i="3" s="1"/>
  <c r="F345" i="9"/>
  <c r="B345" i="9"/>
  <c r="F344" i="9"/>
  <c r="G343" i="9"/>
  <c r="F343" i="9"/>
  <c r="E343" i="9"/>
  <c r="G342" i="9"/>
  <c r="F342" i="9"/>
  <c r="E342" i="9"/>
  <c r="B342" i="9" s="1"/>
  <c r="E341" i="9"/>
  <c r="M340" i="9"/>
  <c r="F340" i="9" s="1"/>
  <c r="L340" i="9"/>
  <c r="E340" i="9"/>
  <c r="H339" i="9"/>
  <c r="G339" i="9"/>
  <c r="F339" i="9"/>
  <c r="E339" i="9"/>
  <c r="B339" i="9" s="1"/>
  <c r="H338" i="9"/>
  <c r="F338" i="9"/>
  <c r="H337" i="9"/>
  <c r="F337" i="9"/>
  <c r="H336" i="9"/>
  <c r="G336" i="9"/>
  <c r="F336" i="9"/>
  <c r="E336" i="9"/>
  <c r="B336" i="9" s="1"/>
  <c r="H335" i="9"/>
  <c r="F335" i="9"/>
  <c r="H334" i="9"/>
  <c r="G334" i="9"/>
  <c r="E334" i="9" s="1"/>
  <c r="B334" i="9" s="1"/>
  <c r="F334" i="9"/>
  <c r="F333" i="9"/>
  <c r="H332" i="9"/>
  <c r="G332" i="9"/>
  <c r="F332" i="9"/>
  <c r="E332" i="9"/>
  <c r="B332" i="9" s="1"/>
  <c r="H331" i="9"/>
  <c r="G331" i="9"/>
  <c r="F331" i="9"/>
  <c r="E331" i="9"/>
  <c r="B331" i="9" s="1"/>
  <c r="H330" i="9"/>
  <c r="G330" i="9"/>
  <c r="E330" i="9" s="1"/>
  <c r="B330" i="9" s="1"/>
  <c r="F330" i="9"/>
  <c r="H329" i="9"/>
  <c r="G329" i="9"/>
  <c r="F329" i="9"/>
  <c r="H328" i="9"/>
  <c r="G328" i="9"/>
  <c r="F328" i="9"/>
  <c r="E328" i="9"/>
  <c r="B328" i="9" s="1"/>
  <c r="H327" i="9"/>
  <c r="G327" i="9"/>
  <c r="F327" i="9"/>
  <c r="E327" i="9"/>
  <c r="H326" i="9"/>
  <c r="G326" i="9"/>
  <c r="E326" i="9" s="1"/>
  <c r="F326" i="9"/>
  <c r="B326" i="9"/>
  <c r="H325" i="9"/>
  <c r="E325" i="9" s="1"/>
  <c r="B325" i="9" s="1"/>
  <c r="G325" i="9"/>
  <c r="F325" i="9"/>
  <c r="H324" i="9"/>
  <c r="G324" i="9"/>
  <c r="F324" i="9"/>
  <c r="E324" i="9"/>
  <c r="B324" i="9" s="1"/>
  <c r="H323" i="9"/>
  <c r="G323" i="9"/>
  <c r="E323" i="9" s="1"/>
  <c r="B323" i="9" s="1"/>
  <c r="F323" i="9"/>
  <c r="H322" i="9"/>
  <c r="G322" i="9"/>
  <c r="F322" i="9"/>
  <c r="H321" i="9"/>
  <c r="E321" i="9" s="1"/>
  <c r="G321" i="9"/>
  <c r="F321" i="9"/>
  <c r="B321" i="9"/>
  <c r="H320" i="9"/>
  <c r="G320" i="9"/>
  <c r="F320" i="9"/>
  <c r="E320" i="9"/>
  <c r="B320" i="9" s="1"/>
  <c r="H319" i="9"/>
  <c r="G319" i="9"/>
  <c r="E319" i="9" s="1"/>
  <c r="B319" i="9" s="1"/>
  <c r="F319" i="9"/>
  <c r="H318" i="9"/>
  <c r="G318" i="9"/>
  <c r="F318" i="9"/>
  <c r="H317" i="9"/>
  <c r="E317" i="9" s="1"/>
  <c r="B317" i="9" s="1"/>
  <c r="G317" i="9"/>
  <c r="F317" i="9"/>
  <c r="H316" i="9"/>
  <c r="G316" i="9"/>
  <c r="F316" i="9"/>
  <c r="E316" i="9"/>
  <c r="B316" i="9" s="1"/>
  <c r="H315" i="9"/>
  <c r="G315" i="9"/>
  <c r="E315" i="9" s="1"/>
  <c r="B315" i="9" s="1"/>
  <c r="F315" i="9"/>
  <c r="H314" i="9"/>
  <c r="G314" i="9"/>
  <c r="F314" i="9"/>
  <c r="H313" i="9"/>
  <c r="E313" i="9" s="1"/>
  <c r="G313" i="9"/>
  <c r="F313" i="9"/>
  <c r="B313" i="9"/>
  <c r="H312" i="9"/>
  <c r="G312" i="9"/>
  <c r="F312" i="9"/>
  <c r="E312" i="9"/>
  <c r="B312" i="9" s="1"/>
  <c r="H311" i="9"/>
  <c r="G311" i="9"/>
  <c r="E311" i="9" s="1"/>
  <c r="B311" i="9" s="1"/>
  <c r="F311" i="9"/>
  <c r="H310" i="9"/>
  <c r="G310" i="9"/>
  <c r="F310" i="9"/>
  <c r="H309" i="9"/>
  <c r="F309" i="9"/>
  <c r="F308" i="9"/>
  <c r="H307" i="9"/>
  <c r="G307" i="9"/>
  <c r="E307" i="9" s="1"/>
  <c r="F307" i="9"/>
  <c r="F306" i="9"/>
  <c r="H305" i="9"/>
  <c r="G305" i="9"/>
  <c r="E305" i="9" s="1"/>
  <c r="B305" i="9" s="1"/>
  <c r="F305" i="9"/>
  <c r="H304" i="9"/>
  <c r="G304" i="9"/>
  <c r="F304" i="9"/>
  <c r="E304" i="9"/>
  <c r="B304" i="9" s="1"/>
  <c r="H303" i="9"/>
  <c r="G303" i="9"/>
  <c r="F303" i="9"/>
  <c r="E303" i="9"/>
  <c r="F302" i="9"/>
  <c r="F298" i="9" s="1"/>
  <c r="F301" i="9"/>
  <c r="F300" i="9"/>
  <c r="F299" i="9"/>
  <c r="F297" i="9"/>
  <c r="L296" i="9"/>
  <c r="H296" i="9"/>
  <c r="F296" i="9"/>
  <c r="F295" i="9"/>
  <c r="I294" i="9"/>
  <c r="H294" i="9"/>
  <c r="F294" i="9"/>
  <c r="E293" i="9"/>
  <c r="M292" i="9"/>
  <c r="L292" i="9"/>
  <c r="F292" i="9"/>
  <c r="B292" i="9" s="1"/>
  <c r="E292" i="9"/>
  <c r="M291" i="9"/>
  <c r="L291" i="9"/>
  <c r="F291" i="9" s="1"/>
  <c r="E291" i="9"/>
  <c r="M290" i="9"/>
  <c r="L290" i="9"/>
  <c r="F290" i="9" s="1"/>
  <c r="B290" i="9" s="1"/>
  <c r="E290" i="9"/>
  <c r="M289" i="9"/>
  <c r="L289" i="9"/>
  <c r="E289" i="9"/>
  <c r="M288" i="9"/>
  <c r="F288" i="9" s="1"/>
  <c r="B288" i="9" s="1"/>
  <c r="L288" i="9"/>
  <c r="E288" i="9"/>
  <c r="M287" i="9"/>
  <c r="L287" i="9"/>
  <c r="F287" i="9" s="1"/>
  <c r="E287" i="9"/>
  <c r="M286" i="9"/>
  <c r="L286" i="9"/>
  <c r="F286" i="9" s="1"/>
  <c r="B286" i="9" s="1"/>
  <c r="E286" i="9"/>
  <c r="M285" i="9"/>
  <c r="L285" i="9"/>
  <c r="E285" i="9"/>
  <c r="M284" i="9"/>
  <c r="L284" i="9"/>
  <c r="F284" i="9"/>
  <c r="B284" i="9" s="1"/>
  <c r="E284" i="9"/>
  <c r="M283" i="9"/>
  <c r="L283" i="9"/>
  <c r="F283" i="9" s="1"/>
  <c r="E283" i="9"/>
  <c r="M282" i="9"/>
  <c r="L282" i="9"/>
  <c r="F282" i="9" s="1"/>
  <c r="B282" i="9" s="1"/>
  <c r="E282" i="9"/>
  <c r="M281" i="9"/>
  <c r="L281" i="9"/>
  <c r="E281" i="9"/>
  <c r="M280" i="9"/>
  <c r="F280" i="9" s="1"/>
  <c r="B280" i="9" s="1"/>
  <c r="L280" i="9"/>
  <c r="E280" i="9"/>
  <c r="M279" i="9"/>
  <c r="L279" i="9"/>
  <c r="F279" i="9" s="1"/>
  <c r="E279" i="9"/>
  <c r="B279" i="9" s="1"/>
  <c r="M278" i="9"/>
  <c r="L278" i="9"/>
  <c r="F278" i="9" s="1"/>
  <c r="B278" i="9" s="1"/>
  <c r="E278" i="9"/>
  <c r="M277" i="9"/>
  <c r="L277" i="9"/>
  <c r="E277" i="9"/>
  <c r="M276" i="9"/>
  <c r="L276" i="9"/>
  <c r="F276" i="9"/>
  <c r="B276" i="9" s="1"/>
  <c r="E276" i="9"/>
  <c r="M275" i="9"/>
  <c r="L275" i="9"/>
  <c r="F275" i="9" s="1"/>
  <c r="E275" i="9"/>
  <c r="M274" i="9"/>
  <c r="L274" i="9"/>
  <c r="F274" i="9" s="1"/>
  <c r="B274" i="9" s="1"/>
  <c r="E274" i="9"/>
  <c r="M273" i="9"/>
  <c r="L273" i="9"/>
  <c r="E273" i="9"/>
  <c r="M272" i="9"/>
  <c r="F272" i="9" s="1"/>
  <c r="B272" i="9" s="1"/>
  <c r="L272" i="9"/>
  <c r="E272" i="9"/>
  <c r="M271" i="9"/>
  <c r="L271" i="9"/>
  <c r="F271" i="9" s="1"/>
  <c r="E271" i="9"/>
  <c r="B271" i="9" s="1"/>
  <c r="M270" i="9"/>
  <c r="L270" i="9"/>
  <c r="F270" i="9" s="1"/>
  <c r="B270" i="9" s="1"/>
  <c r="E270" i="9"/>
  <c r="M269" i="9"/>
  <c r="L269" i="9"/>
  <c r="E269" i="9"/>
  <c r="M268" i="9"/>
  <c r="L268" i="9"/>
  <c r="F268" i="9"/>
  <c r="B268" i="9" s="1"/>
  <c r="E268" i="9"/>
  <c r="M267" i="9"/>
  <c r="L267" i="9"/>
  <c r="F267" i="9" s="1"/>
  <c r="E267" i="9"/>
  <c r="M266" i="9"/>
  <c r="L266" i="9"/>
  <c r="F266" i="9" s="1"/>
  <c r="B266" i="9" s="1"/>
  <c r="E266" i="9"/>
  <c r="M265" i="9"/>
  <c r="L265" i="9"/>
  <c r="E265" i="9"/>
  <c r="M264" i="9"/>
  <c r="F264" i="9" s="1"/>
  <c r="B264" i="9" s="1"/>
  <c r="L264" i="9"/>
  <c r="E264" i="9"/>
  <c r="M263" i="9"/>
  <c r="L263" i="9"/>
  <c r="F263" i="9" s="1"/>
  <c r="E263" i="9"/>
  <c r="B263" i="9" s="1"/>
  <c r="M262" i="9"/>
  <c r="L262" i="9"/>
  <c r="F262" i="9" s="1"/>
  <c r="B262" i="9" s="1"/>
  <c r="E262" i="9"/>
  <c r="M261" i="9"/>
  <c r="L261" i="9"/>
  <c r="E261" i="9"/>
  <c r="M260" i="9"/>
  <c r="L260" i="9"/>
  <c r="F260" i="9"/>
  <c r="B260" i="9" s="1"/>
  <c r="E260" i="9"/>
  <c r="M259" i="9"/>
  <c r="L259" i="9"/>
  <c r="F259" i="9" s="1"/>
  <c r="E259" i="9"/>
  <c r="M258" i="9"/>
  <c r="L258" i="9"/>
  <c r="F258" i="9"/>
  <c r="B258" i="9" s="1"/>
  <c r="E258" i="9"/>
  <c r="M257" i="9"/>
  <c r="L257" i="9"/>
  <c r="F257" i="9" s="1"/>
  <c r="E257" i="9"/>
  <c r="M256" i="9"/>
  <c r="L256" i="9"/>
  <c r="F256" i="9"/>
  <c r="B256" i="9" s="1"/>
  <c r="E256" i="9"/>
  <c r="M255" i="9"/>
  <c r="L255" i="9"/>
  <c r="F255" i="9" s="1"/>
  <c r="E255" i="9"/>
  <c r="M254" i="9"/>
  <c r="L254" i="9"/>
  <c r="F254" i="9"/>
  <c r="B254" i="9" s="1"/>
  <c r="E254" i="9"/>
  <c r="M253" i="9"/>
  <c r="L253" i="9"/>
  <c r="F253" i="9" s="1"/>
  <c r="E253" i="9"/>
  <c r="M252" i="9"/>
  <c r="L252" i="9"/>
  <c r="F252" i="9"/>
  <c r="B252" i="9" s="1"/>
  <c r="E252" i="9"/>
  <c r="M251" i="9"/>
  <c r="L251" i="9"/>
  <c r="F251" i="9" s="1"/>
  <c r="E251" i="9"/>
  <c r="M250" i="9"/>
  <c r="L250" i="9"/>
  <c r="F250" i="9"/>
  <c r="B250" i="9" s="1"/>
  <c r="E250" i="9"/>
  <c r="M249" i="9"/>
  <c r="L249" i="9"/>
  <c r="F249" i="9" s="1"/>
  <c r="E249" i="9"/>
  <c r="M248" i="9"/>
  <c r="L248" i="9"/>
  <c r="F248" i="9"/>
  <c r="B248" i="9" s="1"/>
  <c r="E248" i="9"/>
  <c r="M247" i="9"/>
  <c r="L247" i="9"/>
  <c r="F247" i="9" s="1"/>
  <c r="E247" i="9"/>
  <c r="M246" i="9"/>
  <c r="L246" i="9"/>
  <c r="F246" i="9"/>
  <c r="B246" i="9" s="1"/>
  <c r="E246" i="9"/>
  <c r="M245" i="9"/>
  <c r="L245" i="9"/>
  <c r="F245" i="9" s="1"/>
  <c r="E245" i="9"/>
  <c r="M244" i="9"/>
  <c r="L244" i="9"/>
  <c r="F244" i="9"/>
  <c r="B244" i="9" s="1"/>
  <c r="E244" i="9"/>
  <c r="M243" i="9"/>
  <c r="L243" i="9"/>
  <c r="F243" i="9" s="1"/>
  <c r="E243" i="9"/>
  <c r="M242" i="9"/>
  <c r="L242" i="9"/>
  <c r="F242" i="9"/>
  <c r="B242" i="9" s="1"/>
  <c r="E242" i="9"/>
  <c r="M241" i="9"/>
  <c r="L241" i="9"/>
  <c r="F241" i="9" s="1"/>
  <c r="E241" i="9"/>
  <c r="M240" i="9"/>
  <c r="L240" i="9"/>
  <c r="F240" i="9"/>
  <c r="B240" i="9" s="1"/>
  <c r="E240" i="9"/>
  <c r="M239" i="9"/>
  <c r="L239" i="9"/>
  <c r="F239" i="9" s="1"/>
  <c r="E239" i="9"/>
  <c r="M238" i="9"/>
  <c r="L238" i="9"/>
  <c r="F238" i="9"/>
  <c r="B238" i="9" s="1"/>
  <c r="E238" i="9"/>
  <c r="M237" i="9"/>
  <c r="L237" i="9"/>
  <c r="F237" i="9" s="1"/>
  <c r="E237" i="9"/>
  <c r="M236" i="9"/>
  <c r="L236" i="9"/>
  <c r="F236" i="9"/>
  <c r="B236" i="9" s="1"/>
  <c r="E236" i="9"/>
  <c r="M235" i="9"/>
  <c r="L235" i="9"/>
  <c r="F235" i="9" s="1"/>
  <c r="E235" i="9"/>
  <c r="M234" i="9"/>
  <c r="L234" i="9"/>
  <c r="F234" i="9"/>
  <c r="B234" i="9" s="1"/>
  <c r="E234" i="9"/>
  <c r="M233" i="9"/>
  <c r="L233" i="9"/>
  <c r="F233" i="9" s="1"/>
  <c r="E233" i="9"/>
  <c r="M232" i="9"/>
  <c r="L232" i="9"/>
  <c r="F232" i="9"/>
  <c r="B232" i="9" s="1"/>
  <c r="E232" i="9"/>
  <c r="M231" i="9"/>
  <c r="L231" i="9"/>
  <c r="F231" i="9" s="1"/>
  <c r="E231" i="9"/>
  <c r="M230" i="9"/>
  <c r="L230" i="9"/>
  <c r="F230" i="9"/>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G202" i="9"/>
  <c r="E202" i="9" s="1"/>
  <c r="B202" i="9" s="1"/>
  <c r="F202" i="9"/>
  <c r="F201" i="9"/>
  <c r="F200" i="9"/>
  <c r="F199" i="9"/>
  <c r="G198" i="9"/>
  <c r="E198" i="9" s="1"/>
  <c r="B198" i="9" s="1"/>
  <c r="F198" i="9"/>
  <c r="F197" i="9"/>
  <c r="F196" i="9"/>
  <c r="F195" i="9"/>
  <c r="G194" i="9"/>
  <c r="E194" i="9" s="1"/>
  <c r="B194" i="9" s="1"/>
  <c r="F194" i="9"/>
  <c r="F193" i="9"/>
  <c r="F192" i="9"/>
  <c r="F191" i="9"/>
  <c r="G190" i="9"/>
  <c r="E190" i="9" s="1"/>
  <c r="B190" i="9" s="1"/>
  <c r="F190" i="9"/>
  <c r="F189" i="9"/>
  <c r="F188" i="9"/>
  <c r="F187" i="9"/>
  <c r="G186" i="9"/>
  <c r="E186" i="9" s="1"/>
  <c r="B186" i="9" s="1"/>
  <c r="F186" i="9"/>
  <c r="F185" i="9"/>
  <c r="F184" i="9"/>
  <c r="F183" i="9"/>
  <c r="G182" i="9"/>
  <c r="E182" i="9" s="1"/>
  <c r="B182" i="9" s="1"/>
  <c r="F182" i="9"/>
  <c r="F181" i="9"/>
  <c r="F180" i="9"/>
  <c r="F179" i="9"/>
  <c r="G178" i="9"/>
  <c r="E178" i="9" s="1"/>
  <c r="B178" i="9" s="1"/>
  <c r="F178" i="9"/>
  <c r="F177" i="9"/>
  <c r="F176" i="9"/>
  <c r="F175" i="9"/>
  <c r="G174" i="9"/>
  <c r="E174" i="9" s="1"/>
  <c r="B174" i="9" s="1"/>
  <c r="F174" i="9"/>
  <c r="H173" i="9"/>
  <c r="G173" i="9"/>
  <c r="E173" i="9" s="1"/>
  <c r="B173" i="9" s="1"/>
  <c r="F173" i="9"/>
  <c r="H172" i="9"/>
  <c r="G172" i="9"/>
  <c r="E172" i="9" s="1"/>
  <c r="B172" i="9" s="1"/>
  <c r="F172" i="9"/>
  <c r="H171" i="9"/>
  <c r="E171" i="9" s="1"/>
  <c r="G171" i="9"/>
  <c r="F171" i="9"/>
  <c r="B171" i="9" s="1"/>
  <c r="H170" i="9"/>
  <c r="G170" i="9"/>
  <c r="E170" i="9" s="1"/>
  <c r="B170" i="9" s="1"/>
  <c r="F170" i="9"/>
  <c r="H169" i="9"/>
  <c r="G169" i="9"/>
  <c r="E169" i="9" s="1"/>
  <c r="B169" i="9" s="1"/>
  <c r="F169" i="9"/>
  <c r="H168" i="9"/>
  <c r="G168" i="9"/>
  <c r="E168" i="9" s="1"/>
  <c r="B168" i="9" s="1"/>
  <c r="F168" i="9"/>
  <c r="H167" i="9"/>
  <c r="E167" i="9" s="1"/>
  <c r="G167" i="9"/>
  <c r="F167" i="9"/>
  <c r="B167" i="9" s="1"/>
  <c r="H166" i="9"/>
  <c r="G166" i="9"/>
  <c r="E166" i="9" s="1"/>
  <c r="B166" i="9" s="1"/>
  <c r="F166" i="9"/>
  <c r="H165" i="9"/>
  <c r="G165" i="9"/>
  <c r="E165" i="9" s="1"/>
  <c r="B165" i="9" s="1"/>
  <c r="F165" i="9"/>
  <c r="H164" i="9"/>
  <c r="G164" i="9"/>
  <c r="E164" i="9" s="1"/>
  <c r="B164" i="9" s="1"/>
  <c r="F164" i="9"/>
  <c r="H163" i="9"/>
  <c r="E163" i="9" s="1"/>
  <c r="G163" i="9"/>
  <c r="F163" i="9"/>
  <c r="B163" i="9" s="1"/>
  <c r="H162" i="9"/>
  <c r="G162" i="9"/>
  <c r="E162" i="9" s="1"/>
  <c r="B162" i="9" s="1"/>
  <c r="F162" i="9"/>
  <c r="H161" i="9"/>
  <c r="G161" i="9"/>
  <c r="E161" i="9" s="1"/>
  <c r="B161" i="9" s="1"/>
  <c r="F161" i="9"/>
  <c r="H160" i="9"/>
  <c r="G160" i="9"/>
  <c r="E160" i="9" s="1"/>
  <c r="B160" i="9" s="1"/>
  <c r="F160" i="9"/>
  <c r="H159" i="9"/>
  <c r="E159" i="9" s="1"/>
  <c r="G159" i="9"/>
  <c r="F159" i="9"/>
  <c r="B159" i="9" s="1"/>
  <c r="H158" i="9"/>
  <c r="G158" i="9"/>
  <c r="E158" i="9" s="1"/>
  <c r="B158" i="9" s="1"/>
  <c r="F158" i="9"/>
  <c r="H157" i="9"/>
  <c r="G157" i="9"/>
  <c r="E157" i="9" s="1"/>
  <c r="B157" i="9" s="1"/>
  <c r="F157" i="9"/>
  <c r="H156" i="9"/>
  <c r="G156" i="9"/>
  <c r="E156" i="9" s="1"/>
  <c r="B156" i="9" s="1"/>
  <c r="F156" i="9"/>
  <c r="H155" i="9"/>
  <c r="E155" i="9" s="1"/>
  <c r="G155" i="9"/>
  <c r="F155" i="9"/>
  <c r="B155" i="9" s="1"/>
  <c r="H154" i="9"/>
  <c r="G154" i="9"/>
  <c r="E154" i="9" s="1"/>
  <c r="B154" i="9" s="1"/>
  <c r="F154" i="9"/>
  <c r="H153" i="9"/>
  <c r="G153" i="9"/>
  <c r="E153" i="9" s="1"/>
  <c r="B153" i="9" s="1"/>
  <c r="F153" i="9"/>
  <c r="H152" i="9"/>
  <c r="G152" i="9"/>
  <c r="E152" i="9" s="1"/>
  <c r="B152" i="9" s="1"/>
  <c r="F152" i="9"/>
  <c r="H151" i="9"/>
  <c r="E151" i="9" s="1"/>
  <c r="G151" i="9"/>
  <c r="F151" i="9"/>
  <c r="B151" i="9" s="1"/>
  <c r="H150" i="9"/>
  <c r="G150" i="9"/>
  <c r="E150" i="9" s="1"/>
  <c r="B150" i="9" s="1"/>
  <c r="F150" i="9"/>
  <c r="H149" i="9"/>
  <c r="G149" i="9"/>
  <c r="E149" i="9" s="1"/>
  <c r="B149" i="9" s="1"/>
  <c r="F149" i="9"/>
  <c r="H148" i="9"/>
  <c r="G148" i="9"/>
  <c r="E148" i="9" s="1"/>
  <c r="B148" i="9" s="1"/>
  <c r="F148" i="9"/>
  <c r="H147" i="9"/>
  <c r="E147" i="9" s="1"/>
  <c r="G147" i="9"/>
  <c r="F147" i="9"/>
  <c r="B147" i="9" s="1"/>
  <c r="H146" i="9"/>
  <c r="G146" i="9"/>
  <c r="E146" i="9" s="1"/>
  <c r="B146" i="9" s="1"/>
  <c r="F146" i="9"/>
  <c r="H145" i="9"/>
  <c r="G145" i="9"/>
  <c r="E145" i="9" s="1"/>
  <c r="B145" i="9" s="1"/>
  <c r="F145" i="9"/>
  <c r="H144" i="9"/>
  <c r="G144" i="9"/>
  <c r="E144" i="9" s="1"/>
  <c r="B144" i="9" s="1"/>
  <c r="F144" i="9"/>
  <c r="H143" i="9"/>
  <c r="E143" i="9" s="1"/>
  <c r="G143" i="9"/>
  <c r="F143" i="9"/>
  <c r="B143" i="9" s="1"/>
  <c r="H142" i="9"/>
  <c r="G142" i="9"/>
  <c r="E142" i="9" s="1"/>
  <c r="B142" i="9" s="1"/>
  <c r="F142" i="9"/>
  <c r="H141" i="9"/>
  <c r="G141" i="9"/>
  <c r="E141" i="9" s="1"/>
  <c r="B141" i="9" s="1"/>
  <c r="F141" i="9"/>
  <c r="H140" i="9"/>
  <c r="G140" i="9"/>
  <c r="E140" i="9" s="1"/>
  <c r="B140" i="9" s="1"/>
  <c r="F140" i="9"/>
  <c r="H139" i="9"/>
  <c r="E139" i="9" s="1"/>
  <c r="G139" i="9"/>
  <c r="F139" i="9"/>
  <c r="B139" i="9" s="1"/>
  <c r="H138" i="9"/>
  <c r="G138" i="9"/>
  <c r="E138" i="9" s="1"/>
  <c r="B138" i="9" s="1"/>
  <c r="F138" i="9"/>
  <c r="H137" i="9"/>
  <c r="G137" i="9"/>
  <c r="E137" i="9" s="1"/>
  <c r="B137" i="9" s="1"/>
  <c r="F137" i="9"/>
  <c r="H136" i="9"/>
  <c r="G136" i="9"/>
  <c r="E136" i="9" s="1"/>
  <c r="B136" i="9" s="1"/>
  <c r="F136" i="9"/>
  <c r="H135" i="9"/>
  <c r="E135" i="9" s="1"/>
  <c r="G135" i="9"/>
  <c r="F135" i="9"/>
  <c r="B135" i="9" s="1"/>
  <c r="H134" i="9"/>
  <c r="G134" i="9"/>
  <c r="E134" i="9" s="1"/>
  <c r="B134" i="9" s="1"/>
  <c r="F134" i="9"/>
  <c r="H133" i="9"/>
  <c r="G133" i="9"/>
  <c r="E133" i="9" s="1"/>
  <c r="B133" i="9" s="1"/>
  <c r="F133" i="9"/>
  <c r="H132" i="9"/>
  <c r="G132" i="9"/>
  <c r="E132" i="9" s="1"/>
  <c r="B132" i="9" s="1"/>
  <c r="F132" i="9"/>
  <c r="H131" i="9"/>
  <c r="E131" i="9" s="1"/>
  <c r="G131" i="9"/>
  <c r="F131" i="9"/>
  <c r="B131" i="9" s="1"/>
  <c r="H130" i="9"/>
  <c r="G130" i="9"/>
  <c r="E130" i="9" s="1"/>
  <c r="B130" i="9" s="1"/>
  <c r="F130" i="9"/>
  <c r="H129" i="9"/>
  <c r="G129" i="9"/>
  <c r="E129" i="9" s="1"/>
  <c r="B129" i="9" s="1"/>
  <c r="F129" i="9"/>
  <c r="H128" i="9"/>
  <c r="G128" i="9"/>
  <c r="E128" i="9" s="1"/>
  <c r="B128" i="9" s="1"/>
  <c r="F128" i="9"/>
  <c r="H127" i="9"/>
  <c r="E127" i="9" s="1"/>
  <c r="G127" i="9"/>
  <c r="F127" i="9"/>
  <c r="B127" i="9" s="1"/>
  <c r="H126" i="9"/>
  <c r="G126" i="9"/>
  <c r="E126" i="9" s="1"/>
  <c r="B126" i="9" s="1"/>
  <c r="F126" i="9"/>
  <c r="H125" i="9"/>
  <c r="G125" i="9"/>
  <c r="E125" i="9" s="1"/>
  <c r="B125" i="9" s="1"/>
  <c r="F125" i="9"/>
  <c r="H124" i="9"/>
  <c r="G124" i="9"/>
  <c r="E124" i="9" s="1"/>
  <c r="B124" i="9" s="1"/>
  <c r="F124" i="9"/>
  <c r="H123" i="9"/>
  <c r="E123" i="9" s="1"/>
  <c r="G123" i="9"/>
  <c r="F123" i="9"/>
  <c r="B123" i="9" s="1"/>
  <c r="H122" i="9"/>
  <c r="G122" i="9"/>
  <c r="E122" i="9" s="1"/>
  <c r="B122" i="9" s="1"/>
  <c r="F122" i="9"/>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F117" i="9"/>
  <c r="B117" i="9"/>
  <c r="H116" i="9"/>
  <c r="G116" i="9"/>
  <c r="F116" i="9"/>
  <c r="E116" i="9"/>
  <c r="B116" i="9" s="1"/>
  <c r="H115" i="9"/>
  <c r="E115" i="9" s="1"/>
  <c r="B115" i="9" s="1"/>
  <c r="G115" i="9"/>
  <c r="F115" i="9"/>
  <c r="H114" i="9"/>
  <c r="G114" i="9"/>
  <c r="E114" i="9" s="1"/>
  <c r="B114" i="9" s="1"/>
  <c r="F114" i="9"/>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F109" i="9"/>
  <c r="B109" i="9"/>
  <c r="H108" i="9"/>
  <c r="G108" i="9"/>
  <c r="F108" i="9"/>
  <c r="E108" i="9"/>
  <c r="B108" i="9" s="1"/>
  <c r="H107" i="9"/>
  <c r="E107" i="9" s="1"/>
  <c r="B107" i="9" s="1"/>
  <c r="G107" i="9"/>
  <c r="F107" i="9"/>
  <c r="H106" i="9"/>
  <c r="G106" i="9"/>
  <c r="E106" i="9" s="1"/>
  <c r="B106" i="9" s="1"/>
  <c r="F106" i="9"/>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F101" i="9"/>
  <c r="B101" i="9"/>
  <c r="H100" i="9"/>
  <c r="G100" i="9"/>
  <c r="F100" i="9"/>
  <c r="E100" i="9"/>
  <c r="B100" i="9" s="1"/>
  <c r="H99" i="9"/>
  <c r="E99" i="9" s="1"/>
  <c r="B99" i="9" s="1"/>
  <c r="G99" i="9"/>
  <c r="F99" i="9"/>
  <c r="H98" i="9"/>
  <c r="G98" i="9"/>
  <c r="E98" i="9" s="1"/>
  <c r="B98" i="9" s="1"/>
  <c r="F98" i="9"/>
  <c r="H97" i="9"/>
  <c r="G97" i="9"/>
  <c r="E97" i="9" s="1"/>
  <c r="B97" i="9" s="1"/>
  <c r="F97" i="9"/>
  <c r="H96" i="9"/>
  <c r="G96" i="9"/>
  <c r="E96" i="9" s="1"/>
  <c r="B96" i="9" s="1"/>
  <c r="F96" i="9"/>
  <c r="H95" i="9"/>
  <c r="E95" i="9" s="1"/>
  <c r="B95" i="9" s="1"/>
  <c r="G95" i="9"/>
  <c r="F95" i="9"/>
  <c r="H94" i="9"/>
  <c r="G94" i="9"/>
  <c r="F94" i="9"/>
  <c r="E94" i="9"/>
  <c r="B94" i="9" s="1"/>
  <c r="H93" i="9"/>
  <c r="G93" i="9"/>
  <c r="E93" i="9" s="1"/>
  <c r="F93" i="9"/>
  <c r="B93" i="9"/>
  <c r="H92" i="9"/>
  <c r="G92" i="9"/>
  <c r="F92" i="9"/>
  <c r="E92" i="9"/>
  <c r="B92" i="9" s="1"/>
  <c r="H91" i="9"/>
  <c r="E91" i="9" s="1"/>
  <c r="B91" i="9" s="1"/>
  <c r="G91" i="9"/>
  <c r="F91" i="9"/>
  <c r="H90" i="9"/>
  <c r="G90" i="9"/>
  <c r="E90" i="9" s="1"/>
  <c r="B90" i="9" s="1"/>
  <c r="F90" i="9"/>
  <c r="H89" i="9"/>
  <c r="G89" i="9"/>
  <c r="E89" i="9" s="1"/>
  <c r="B89" i="9" s="1"/>
  <c r="F89" i="9"/>
  <c r="H88" i="9"/>
  <c r="G88" i="9"/>
  <c r="E88" i="9" s="1"/>
  <c r="B88" i="9" s="1"/>
  <c r="F88" i="9"/>
  <c r="H87" i="9"/>
  <c r="E87" i="9" s="1"/>
  <c r="B87" i="9" s="1"/>
  <c r="G87" i="9"/>
  <c r="F87" i="9"/>
  <c r="H86" i="9"/>
  <c r="G86" i="9"/>
  <c r="F86" i="9"/>
  <c r="E86" i="9"/>
  <c r="B86" i="9" s="1"/>
  <c r="H85" i="9"/>
  <c r="G85" i="9"/>
  <c r="E85" i="9" s="1"/>
  <c r="F85" i="9"/>
  <c r="B85" i="9"/>
  <c r="H84" i="9"/>
  <c r="G84" i="9"/>
  <c r="F84" i="9"/>
  <c r="E84" i="9"/>
  <c r="B84" i="9" s="1"/>
  <c r="H83" i="9"/>
  <c r="E83" i="9" s="1"/>
  <c r="B83" i="9" s="1"/>
  <c r="G83" i="9"/>
  <c r="F83" i="9"/>
  <c r="H82" i="9"/>
  <c r="G82" i="9"/>
  <c r="E82" i="9" s="1"/>
  <c r="B82" i="9" s="1"/>
  <c r="F82" i="9"/>
  <c r="H81" i="9"/>
  <c r="G81" i="9"/>
  <c r="E81" i="9" s="1"/>
  <c r="B81" i="9" s="1"/>
  <c r="F81" i="9"/>
  <c r="H80" i="9"/>
  <c r="G80" i="9"/>
  <c r="E80" i="9" s="1"/>
  <c r="B80" i="9" s="1"/>
  <c r="F80" i="9"/>
  <c r="H79" i="9"/>
  <c r="E79" i="9" s="1"/>
  <c r="B79" i="9" s="1"/>
  <c r="G79" i="9"/>
  <c r="F79" i="9"/>
  <c r="H78" i="9"/>
  <c r="G78" i="9"/>
  <c r="F78" i="9"/>
  <c r="E78" i="9"/>
  <c r="B78" i="9" s="1"/>
  <c r="H77" i="9"/>
  <c r="G77" i="9"/>
  <c r="E77" i="9" s="1"/>
  <c r="F77" i="9"/>
  <c r="B77" i="9"/>
  <c r="H76" i="9"/>
  <c r="G76" i="9"/>
  <c r="F76" i="9"/>
  <c r="E76" i="9"/>
  <c r="B76" i="9" s="1"/>
  <c r="H75" i="9"/>
  <c r="E75" i="9" s="1"/>
  <c r="B75" i="9" s="1"/>
  <c r="G75" i="9"/>
  <c r="F75" i="9"/>
  <c r="H74" i="9"/>
  <c r="G74" i="9"/>
  <c r="E74" i="9" s="1"/>
  <c r="B74" i="9" s="1"/>
  <c r="F74" i="9"/>
  <c r="H73" i="9"/>
  <c r="G73" i="9"/>
  <c r="E73" i="9" s="1"/>
  <c r="B73" i="9" s="1"/>
  <c r="F73" i="9"/>
  <c r="H72" i="9"/>
  <c r="G72" i="9"/>
  <c r="E72" i="9" s="1"/>
  <c r="B72" i="9" s="1"/>
  <c r="F72" i="9"/>
  <c r="H71" i="9"/>
  <c r="E71" i="9" s="1"/>
  <c r="B71" i="9" s="1"/>
  <c r="G71" i="9"/>
  <c r="F71" i="9"/>
  <c r="H70" i="9"/>
  <c r="G70" i="9"/>
  <c r="F70" i="9"/>
  <c r="E70" i="9"/>
  <c r="B70" i="9" s="1"/>
  <c r="H69" i="9"/>
  <c r="G69" i="9"/>
  <c r="E69" i="9" s="1"/>
  <c r="F69" i="9"/>
  <c r="B69" i="9"/>
  <c r="H68" i="9"/>
  <c r="G68" i="9"/>
  <c r="F68" i="9"/>
  <c r="E68" i="9"/>
  <c r="B68" i="9" s="1"/>
  <c r="H67" i="9"/>
  <c r="E67" i="9" s="1"/>
  <c r="B67" i="9" s="1"/>
  <c r="G67" i="9"/>
  <c r="F67" i="9"/>
  <c r="H66" i="9"/>
  <c r="G66" i="9"/>
  <c r="E66" i="9" s="1"/>
  <c r="B66" i="9" s="1"/>
  <c r="F66" i="9"/>
  <c r="H65" i="9"/>
  <c r="G65" i="9"/>
  <c r="E65" i="9" s="1"/>
  <c r="B65" i="9" s="1"/>
  <c r="F65" i="9"/>
  <c r="H64" i="9"/>
  <c r="G64" i="9"/>
  <c r="E64" i="9" s="1"/>
  <c r="B64" i="9" s="1"/>
  <c r="F64" i="9"/>
  <c r="H63" i="9"/>
  <c r="E63" i="9" s="1"/>
  <c r="B63" i="9" s="1"/>
  <c r="G63" i="9"/>
  <c r="F63" i="9"/>
  <c r="H62" i="9"/>
  <c r="G62" i="9"/>
  <c r="F62" i="9"/>
  <c r="E62" i="9"/>
  <c r="B62" i="9" s="1"/>
  <c r="H61" i="9"/>
  <c r="G61" i="9"/>
  <c r="E61" i="9" s="1"/>
  <c r="F61" i="9"/>
  <c r="B61" i="9"/>
  <c r="H60" i="9"/>
  <c r="G60" i="9"/>
  <c r="F60" i="9"/>
  <c r="E60" i="9"/>
  <c r="B60" i="9" s="1"/>
  <c r="H59" i="9"/>
  <c r="E59" i="9" s="1"/>
  <c r="B59" i="9" s="1"/>
  <c r="G59" i="9"/>
  <c r="F59" i="9"/>
  <c r="H58" i="9"/>
  <c r="G58" i="9"/>
  <c r="E58" i="9" s="1"/>
  <c r="B58" i="9" s="1"/>
  <c r="F58" i="9"/>
  <c r="H57" i="9"/>
  <c r="G57" i="9"/>
  <c r="E57" i="9" s="1"/>
  <c r="B57" i="9" s="1"/>
  <c r="F57" i="9"/>
  <c r="H56" i="9"/>
  <c r="G56" i="9"/>
  <c r="E56" i="9" s="1"/>
  <c r="B56" i="9" s="1"/>
  <c r="F56" i="9"/>
  <c r="H55" i="9"/>
  <c r="E55" i="9" s="1"/>
  <c r="B55" i="9" s="1"/>
  <c r="G55" i="9"/>
  <c r="F55" i="9"/>
  <c r="H54" i="9"/>
  <c r="G54" i="9"/>
  <c r="F54" i="9"/>
  <c r="E54" i="9"/>
  <c r="B54" i="9" s="1"/>
  <c r="H53" i="9"/>
  <c r="G53" i="9"/>
  <c r="E53" i="9" s="1"/>
  <c r="F53" i="9"/>
  <c r="B53" i="9"/>
  <c r="H52" i="9"/>
  <c r="G52" i="9"/>
  <c r="F52" i="9"/>
  <c r="E52" i="9"/>
  <c r="B52" i="9" s="1"/>
  <c r="H51" i="9"/>
  <c r="E51" i="9" s="1"/>
  <c r="B51" i="9" s="1"/>
  <c r="G51" i="9"/>
  <c r="F51" i="9"/>
  <c r="H50" i="9"/>
  <c r="G50" i="9"/>
  <c r="E50" i="9" s="1"/>
  <c r="B50" i="9" s="1"/>
  <c r="F50" i="9"/>
  <c r="H49" i="9"/>
  <c r="G49" i="9"/>
  <c r="E49" i="9" s="1"/>
  <c r="B49" i="9" s="1"/>
  <c r="F49" i="9"/>
  <c r="H48" i="9"/>
  <c r="G48" i="9"/>
  <c r="E48" i="9" s="1"/>
  <c r="B48" i="9" s="1"/>
  <c r="F48" i="9"/>
  <c r="H47" i="9"/>
  <c r="E47" i="9" s="1"/>
  <c r="B47" i="9" s="1"/>
  <c r="G47" i="9"/>
  <c r="F47" i="9"/>
  <c r="H46" i="9"/>
  <c r="G46" i="9"/>
  <c r="F46" i="9"/>
  <c r="E46" i="9"/>
  <c r="B46" i="9" s="1"/>
  <c r="H45" i="9"/>
  <c r="G45" i="9"/>
  <c r="E45" i="9" s="1"/>
  <c r="F45" i="9"/>
  <c r="B45" i="9"/>
  <c r="H44" i="9"/>
  <c r="G44" i="9"/>
  <c r="F44" i="9"/>
  <c r="E44" i="9"/>
  <c r="B44" i="9" s="1"/>
  <c r="H43" i="9"/>
  <c r="E43" i="9" s="1"/>
  <c r="B43" i="9" s="1"/>
  <c r="G43" i="9"/>
  <c r="F43" i="9"/>
  <c r="H42" i="9"/>
  <c r="G42" i="9"/>
  <c r="E42" i="9" s="1"/>
  <c r="B42" i="9" s="1"/>
  <c r="F42" i="9"/>
  <c r="H41" i="9"/>
  <c r="G41" i="9"/>
  <c r="E41" i="9" s="1"/>
  <c r="B41" i="9" s="1"/>
  <c r="F41" i="9"/>
  <c r="H40" i="9"/>
  <c r="G40" i="9"/>
  <c r="E40" i="9" s="1"/>
  <c r="B40" i="9" s="1"/>
  <c r="F40" i="9"/>
  <c r="H39" i="9"/>
  <c r="E39" i="9" s="1"/>
  <c r="B39" i="9" s="1"/>
  <c r="G39" i="9"/>
  <c r="F39" i="9"/>
  <c r="H38" i="9"/>
  <c r="G38" i="9"/>
  <c r="F38" i="9"/>
  <c r="E38" i="9"/>
  <c r="B38" i="9" s="1"/>
  <c r="H37" i="9"/>
  <c r="G37" i="9"/>
  <c r="E37" i="9" s="1"/>
  <c r="F37" i="9"/>
  <c r="B37" i="9"/>
  <c r="H36" i="9"/>
  <c r="G36" i="9"/>
  <c r="F36" i="9"/>
  <c r="E36" i="9"/>
  <c r="B36" i="9" s="1"/>
  <c r="H35" i="9"/>
  <c r="E35" i="9" s="1"/>
  <c r="B35" i="9" s="1"/>
  <c r="G35" i="9"/>
  <c r="F35" i="9"/>
  <c r="H34" i="9"/>
  <c r="G34" i="9"/>
  <c r="E34" i="9" s="1"/>
  <c r="B34" i="9" s="1"/>
  <c r="F34" i="9"/>
  <c r="H33" i="9"/>
  <c r="G33" i="9"/>
  <c r="E33" i="9" s="1"/>
  <c r="B33" i="9" s="1"/>
  <c r="F33" i="9"/>
  <c r="H32" i="9"/>
  <c r="G32" i="9"/>
  <c r="E32" i="9" s="1"/>
  <c r="B32" i="9" s="1"/>
  <c r="F32" i="9"/>
  <c r="H31" i="9"/>
  <c r="E31" i="9" s="1"/>
  <c r="B31" i="9" s="1"/>
  <c r="G31" i="9"/>
  <c r="F31" i="9"/>
  <c r="H30" i="9"/>
  <c r="G30" i="9"/>
  <c r="F30" i="9"/>
  <c r="E30" i="9"/>
  <c r="B30" i="9" s="1"/>
  <c r="H29" i="9"/>
  <c r="G29" i="9"/>
  <c r="E29" i="9" s="1"/>
  <c r="F29" i="9"/>
  <c r="B29" i="9"/>
  <c r="H28" i="9"/>
  <c r="G28" i="9"/>
  <c r="F28" i="9"/>
  <c r="E28" i="9"/>
  <c r="B28" i="9" s="1"/>
  <c r="H27" i="9"/>
  <c r="E27" i="9" s="1"/>
  <c r="B27" i="9" s="1"/>
  <c r="G27" i="9"/>
  <c r="F27" i="9"/>
  <c r="H26" i="9"/>
  <c r="G26" i="9"/>
  <c r="E26" i="9" s="1"/>
  <c r="B26" i="9" s="1"/>
  <c r="F26" i="9"/>
  <c r="H25" i="9"/>
  <c r="G25" i="9"/>
  <c r="E25" i="9" s="1"/>
  <c r="B25" i="9" s="1"/>
  <c r="F25" i="9"/>
  <c r="F24" i="9"/>
  <c r="F4" i="9"/>
  <c r="O3" i="9"/>
  <c r="G296" i="9" s="1"/>
  <c r="E296" i="9" s="1"/>
  <c r="B296" i="9" s="1"/>
  <c r="L3" i="9"/>
  <c r="I3" i="9"/>
  <c r="M228" i="9" s="1"/>
  <c r="H3" i="9"/>
  <c r="G3" i="9"/>
  <c r="F427" i="4" l="1"/>
  <c r="D422" i="1"/>
  <c r="H422" i="1" s="1"/>
  <c r="G422" i="1"/>
  <c r="E647" i="4"/>
  <c r="D641" i="1" s="1"/>
  <c r="C421" i="1"/>
  <c r="C641" i="1"/>
  <c r="D648" i="4"/>
  <c r="C642" i="1" s="1"/>
  <c r="H306" i="1"/>
  <c r="G306" i="1"/>
  <c r="H314" i="1"/>
  <c r="G314" i="1"/>
  <c r="H318" i="1"/>
  <c r="G318" i="1"/>
  <c r="H326" i="1"/>
  <c r="G326" i="1"/>
  <c r="H334" i="1"/>
  <c r="G334" i="1"/>
  <c r="H342" i="1"/>
  <c r="G342" i="1"/>
  <c r="H350" i="1"/>
  <c r="G350" i="1"/>
  <c r="G177" i="9"/>
  <c r="E177" i="9" s="1"/>
  <c r="B177" i="9" s="1"/>
  <c r="G181" i="9"/>
  <c r="E181" i="9" s="1"/>
  <c r="B181" i="9" s="1"/>
  <c r="G185" i="9"/>
  <c r="E185" i="9" s="1"/>
  <c r="B185" i="9" s="1"/>
  <c r="G189" i="9"/>
  <c r="E189" i="9" s="1"/>
  <c r="B189" i="9" s="1"/>
  <c r="G193" i="9"/>
  <c r="E193" i="9" s="1"/>
  <c r="B193" i="9" s="1"/>
  <c r="G197" i="9"/>
  <c r="E197" i="9" s="1"/>
  <c r="B197" i="9" s="1"/>
  <c r="G201" i="9"/>
  <c r="E201" i="9" s="1"/>
  <c r="B201" i="9" s="1"/>
  <c r="G205" i="9"/>
  <c r="E205" i="9" s="1"/>
  <c r="B205" i="9" s="1"/>
  <c r="B287" i="9"/>
  <c r="B340" i="9"/>
  <c r="H302" i="1"/>
  <c r="G302" i="1"/>
  <c r="G176" i="9"/>
  <c r="E176" i="9" s="1"/>
  <c r="B176" i="9" s="1"/>
  <c r="H180" i="9"/>
  <c r="G184" i="9"/>
  <c r="E184" i="9" s="1"/>
  <c r="B184" i="9" s="1"/>
  <c r="G188" i="9"/>
  <c r="E188" i="9" s="1"/>
  <c r="B188" i="9" s="1"/>
  <c r="G192" i="9"/>
  <c r="E192" i="9" s="1"/>
  <c r="B192" i="9" s="1"/>
  <c r="G196" i="9"/>
  <c r="E196" i="9" s="1"/>
  <c r="B196" i="9" s="1"/>
  <c r="G200" i="9"/>
  <c r="E200" i="9" s="1"/>
  <c r="B200" i="9" s="1"/>
  <c r="G204" i="9"/>
  <c r="E204" i="9" s="1"/>
  <c r="B204" i="9" s="1"/>
  <c r="G207" i="9"/>
  <c r="E207" i="9" s="1"/>
  <c r="E294" i="9"/>
  <c r="B294" i="9" s="1"/>
  <c r="H274" i="1"/>
  <c r="G274" i="1"/>
  <c r="H282" i="1"/>
  <c r="G282" i="1"/>
  <c r="H290" i="1"/>
  <c r="G290" i="1"/>
  <c r="H19" i="9"/>
  <c r="E19" i="9" s="1"/>
  <c r="B19" i="9" s="1"/>
  <c r="G309" i="9"/>
  <c r="E309" i="9" s="1"/>
  <c r="B309" i="9" s="1"/>
  <c r="H308" i="9"/>
  <c r="G308" i="9"/>
  <c r="E308" i="9" s="1"/>
  <c r="B308" i="9" s="1"/>
  <c r="G302" i="9"/>
  <c r="E302" i="9" s="1"/>
  <c r="B302" i="9" s="1"/>
  <c r="G301" i="9"/>
  <c r="E301" i="9" s="1"/>
  <c r="B301" i="9" s="1"/>
  <c r="G300" i="9"/>
  <c r="E300" i="9" s="1"/>
  <c r="B300" i="9" s="1"/>
  <c r="G180" i="9"/>
  <c r="E180" i="9" s="1"/>
  <c r="B180" i="9" s="1"/>
  <c r="H179"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I10" i="9"/>
  <c r="G175" i="9"/>
  <c r="E175" i="9" s="1"/>
  <c r="B175" i="9" s="1"/>
  <c r="G179" i="9"/>
  <c r="E179" i="9" s="1"/>
  <c r="B179" i="9" s="1"/>
  <c r="G183" i="9"/>
  <c r="E183" i="9" s="1"/>
  <c r="B183" i="9" s="1"/>
  <c r="G187" i="9"/>
  <c r="E187" i="9" s="1"/>
  <c r="B187" i="9" s="1"/>
  <c r="G191" i="9"/>
  <c r="E191" i="9" s="1"/>
  <c r="B191" i="9" s="1"/>
  <c r="G195" i="9"/>
  <c r="E195" i="9" s="1"/>
  <c r="B195" i="9" s="1"/>
  <c r="G199" i="9"/>
  <c r="E199" i="9" s="1"/>
  <c r="B199" i="9" s="1"/>
  <c r="G203" i="9"/>
  <c r="E203" i="9" s="1"/>
  <c r="B203" i="9" s="1"/>
  <c r="B229" i="9"/>
  <c r="B231" i="9"/>
  <c r="B233" i="9"/>
  <c r="B235" i="9"/>
  <c r="B237" i="9"/>
  <c r="B239" i="9"/>
  <c r="B241" i="9"/>
  <c r="B243" i="9"/>
  <c r="B245" i="9"/>
  <c r="B247" i="9"/>
  <c r="B249" i="9"/>
  <c r="B251" i="9"/>
  <c r="B253" i="9"/>
  <c r="B255" i="9"/>
  <c r="B257" i="9"/>
  <c r="B259" i="9"/>
  <c r="B261" i="9"/>
  <c r="B267" i="9"/>
  <c r="B275" i="9"/>
  <c r="B277" i="9"/>
  <c r="B283" i="9"/>
  <c r="B291" i="9"/>
  <c r="H362" i="1"/>
  <c r="G362" i="1"/>
  <c r="H370" i="1"/>
  <c r="G370" i="1"/>
  <c r="H378" i="1"/>
  <c r="G378" i="1"/>
  <c r="H386" i="1"/>
  <c r="G386" i="1"/>
  <c r="H394" i="1"/>
  <c r="G394" i="1"/>
  <c r="H402" i="1"/>
  <c r="G402" i="1"/>
  <c r="H410" i="1"/>
  <c r="G410" i="1"/>
  <c r="F261" i="9"/>
  <c r="F269" i="9"/>
  <c r="B269" i="9" s="1"/>
  <c r="F277" i="9"/>
  <c r="F285" i="9"/>
  <c r="B285" i="9" s="1"/>
  <c r="B303" i="9"/>
  <c r="B307" i="9"/>
  <c r="B327" i="9"/>
  <c r="B343" i="9"/>
  <c r="H414" i="1"/>
  <c r="G414" i="1"/>
  <c r="H278" i="1"/>
  <c r="G278" i="1"/>
  <c r="H286" i="1"/>
  <c r="G286" i="1"/>
  <c r="H294" i="1"/>
  <c r="G294" i="1"/>
  <c r="H298" i="1"/>
  <c r="G298" i="1"/>
  <c r="H310" i="1"/>
  <c r="G310" i="1"/>
  <c r="H322" i="1"/>
  <c r="G322" i="1"/>
  <c r="H330" i="1"/>
  <c r="G330" i="1"/>
  <c r="H338" i="1"/>
  <c r="G338" i="1"/>
  <c r="H346" i="1"/>
  <c r="G346" i="1"/>
  <c r="H354" i="1"/>
  <c r="G354" i="1"/>
  <c r="H358" i="1"/>
  <c r="G358" i="1"/>
  <c r="H366" i="1"/>
  <c r="G366" i="1"/>
  <c r="H374" i="1"/>
  <c r="G374" i="1"/>
  <c r="H382" i="1"/>
  <c r="G382" i="1"/>
  <c r="H390" i="1"/>
  <c r="G390" i="1"/>
  <c r="H398" i="1"/>
  <c r="G398" i="1"/>
  <c r="H406" i="1"/>
  <c r="G406" i="1"/>
  <c r="F265" i="9"/>
  <c r="B265" i="9" s="1"/>
  <c r="F273" i="9"/>
  <c r="B273" i="9" s="1"/>
  <c r="F281" i="9"/>
  <c r="B281" i="9" s="1"/>
  <c r="F289" i="9"/>
  <c r="B289" i="9" s="1"/>
  <c r="E310" i="9"/>
  <c r="B310" i="9" s="1"/>
  <c r="E314" i="9"/>
  <c r="B314" i="9" s="1"/>
  <c r="E318" i="9"/>
  <c r="B318" i="9" s="1"/>
  <c r="E322" i="9"/>
  <c r="B322" i="9" s="1"/>
  <c r="E329" i="9"/>
  <c r="B329" i="9" s="1"/>
  <c r="F341" i="9"/>
  <c r="G415" i="1"/>
  <c r="G1564" i="1"/>
  <c r="J1564" i="1"/>
  <c r="H273" i="1"/>
  <c r="H277" i="1"/>
  <c r="H281" i="1"/>
  <c r="H285" i="1"/>
  <c r="H289" i="1"/>
  <c r="H293" i="1"/>
  <c r="H301" i="1"/>
  <c r="H305" i="1"/>
  <c r="H309" i="1"/>
  <c r="H313" i="1"/>
  <c r="H317" i="1"/>
  <c r="H321" i="1"/>
  <c r="H325" i="1"/>
  <c r="H329" i="1"/>
  <c r="H333" i="1"/>
  <c r="H337" i="1"/>
  <c r="H341" i="1"/>
  <c r="H345" i="1"/>
  <c r="H349" i="1"/>
  <c r="H353" i="1"/>
  <c r="H357" i="1"/>
  <c r="H361" i="1"/>
  <c r="H365" i="1"/>
  <c r="H369" i="1"/>
  <c r="H373" i="1"/>
  <c r="H377" i="1"/>
  <c r="H381" i="1"/>
  <c r="H385" i="1"/>
  <c r="H389" i="1"/>
  <c r="H393" i="1"/>
  <c r="H397" i="1"/>
  <c r="H401" i="1"/>
  <c r="H405" i="1"/>
  <c r="H409" i="1"/>
  <c r="H276" i="1"/>
  <c r="H280" i="1"/>
  <c r="H284" i="1"/>
  <c r="H288" i="1"/>
  <c r="H292" i="1"/>
  <c r="H300" i="1"/>
  <c r="H308" i="1"/>
  <c r="H312" i="1"/>
  <c r="H320" i="1"/>
  <c r="H324" i="1"/>
  <c r="H328" i="1"/>
  <c r="H332" i="1"/>
  <c r="H336" i="1"/>
  <c r="H340" i="1"/>
  <c r="H344" i="1"/>
  <c r="H348" i="1"/>
  <c r="H352" i="1"/>
  <c r="H360" i="1"/>
  <c r="H364" i="1"/>
  <c r="H368" i="1"/>
  <c r="H372" i="1"/>
  <c r="H376" i="1"/>
  <c r="H380" i="1"/>
  <c r="H384" i="1"/>
  <c r="H388" i="1"/>
  <c r="H392" i="1"/>
  <c r="H396" i="1"/>
  <c r="H400" i="1"/>
  <c r="H404" i="1"/>
  <c r="H408" i="1"/>
  <c r="G1568" i="1"/>
  <c r="I1568" i="1" s="1"/>
  <c r="J1568" i="1"/>
  <c r="H275" i="1"/>
  <c r="H279" i="1"/>
  <c r="H283" i="1"/>
  <c r="H287" i="1"/>
  <c r="H291" i="1"/>
  <c r="H299" i="1"/>
  <c r="H307" i="1"/>
  <c r="H311" i="1"/>
  <c r="H315" i="1"/>
  <c r="H319" i="1"/>
  <c r="H323" i="1"/>
  <c r="H327" i="1"/>
  <c r="H331" i="1"/>
  <c r="H335" i="1"/>
  <c r="H339" i="1"/>
  <c r="H343" i="1"/>
  <c r="H347" i="1"/>
  <c r="H351" i="1"/>
  <c r="H359" i="1"/>
  <c r="H363" i="1"/>
  <c r="H367" i="1"/>
  <c r="H371" i="1"/>
  <c r="H375" i="1"/>
  <c r="H379" i="1"/>
  <c r="H383" i="1"/>
  <c r="H387" i="1"/>
  <c r="H391" i="1"/>
  <c r="H395" i="1"/>
  <c r="H399" i="1"/>
  <c r="H403" i="1"/>
  <c r="H407" i="1"/>
  <c r="H411" i="1"/>
  <c r="H415" i="1"/>
  <c r="I1577" i="1"/>
  <c r="H1590" i="1"/>
  <c r="G1590" i="1"/>
  <c r="H1622" i="1"/>
  <c r="G1622" i="1"/>
  <c r="H1670" i="1"/>
  <c r="G1670" i="1"/>
  <c r="H1545" i="1"/>
  <c r="G1545" i="1"/>
  <c r="I1545" i="1" s="1"/>
  <c r="J1545" i="1"/>
  <c r="I1547" i="1"/>
  <c r="I1551" i="1"/>
  <c r="I1559" i="1"/>
  <c r="J1574" i="1"/>
  <c r="J1577" i="1"/>
  <c r="H1609" i="1"/>
  <c r="G1609" i="1"/>
  <c r="H1641" i="1"/>
  <c r="G1641" i="1"/>
  <c r="H1543" i="1"/>
  <c r="G1543" i="1"/>
  <c r="I1543" i="1" s="1"/>
  <c r="J1543" i="1"/>
  <c r="J1547" i="1"/>
  <c r="J1551" i="1"/>
  <c r="J1559" i="1"/>
  <c r="I1565" i="1"/>
  <c r="I1566" i="1"/>
  <c r="I1569" i="1"/>
  <c r="I1572" i="1"/>
  <c r="I1575" i="1"/>
  <c r="H1606" i="1"/>
  <c r="G1606" i="1"/>
  <c r="H1638" i="1"/>
  <c r="G1638" i="1"/>
  <c r="H1657" i="1"/>
  <c r="G1657" i="1"/>
  <c r="H1541" i="1"/>
  <c r="G1541" i="1"/>
  <c r="J1541" i="1"/>
  <c r="I1548" i="1"/>
  <c r="I1549" i="1"/>
  <c r="I1552" i="1"/>
  <c r="I1553" i="1"/>
  <c r="I1556" i="1"/>
  <c r="I1557" i="1"/>
  <c r="I1560" i="1"/>
  <c r="I1561" i="1"/>
  <c r="H1564" i="1"/>
  <c r="J1566" i="1"/>
  <c r="H1568" i="1"/>
  <c r="H1571" i="1"/>
  <c r="J1572" i="1"/>
  <c r="H1574" i="1"/>
  <c r="I1574" i="1" s="1"/>
  <c r="H1577" i="1"/>
  <c r="H1593" i="1"/>
  <c r="G1593" i="1"/>
  <c r="H1625" i="1"/>
  <c r="G1625" i="1"/>
  <c r="H1654" i="1"/>
  <c r="G1654" i="1"/>
  <c r="H1673" i="1"/>
  <c r="G1673" i="1"/>
  <c r="G1579" i="1"/>
  <c r="J1579" i="1"/>
  <c r="H11" i="3"/>
  <c r="H1581" i="1"/>
  <c r="G1581" i="1"/>
  <c r="H1597" i="1"/>
  <c r="G1597" i="1"/>
  <c r="H1613" i="1"/>
  <c r="G1613" i="1"/>
  <c r="H1629" i="1"/>
  <c r="G1629" i="1"/>
  <c r="H1645" i="1"/>
  <c r="G1645" i="1"/>
  <c r="H1661" i="1"/>
  <c r="G1661" i="1"/>
  <c r="H1677" i="1"/>
  <c r="G1677" i="1"/>
  <c r="J1548" i="1"/>
  <c r="J1550" i="1"/>
  <c r="J1552" i="1"/>
  <c r="J1556" i="1"/>
  <c r="J1558" i="1"/>
  <c r="J1560" i="1"/>
  <c r="J1563" i="1"/>
  <c r="J1565" i="1"/>
  <c r="J1567" i="1"/>
  <c r="J1569" i="1"/>
  <c r="J1573" i="1"/>
  <c r="J1575" i="1"/>
  <c r="H1585" i="1"/>
  <c r="G1585" i="1"/>
  <c r="G1594" i="1"/>
  <c r="H1601" i="1"/>
  <c r="G1601" i="1"/>
  <c r="G1610" i="1"/>
  <c r="H1617" i="1"/>
  <c r="G1617" i="1"/>
  <c r="G1626" i="1"/>
  <c r="H1633" i="1"/>
  <c r="G1633" i="1"/>
  <c r="G1642" i="1"/>
  <c r="H1649" i="1"/>
  <c r="G1649" i="1"/>
  <c r="G1658" i="1"/>
  <c r="H1665" i="1"/>
  <c r="G1665" i="1"/>
  <c r="G1674" i="1"/>
  <c r="H1681" i="1"/>
  <c r="G1681" i="1"/>
  <c r="H1685" i="1"/>
  <c r="G1685" i="1"/>
  <c r="E6" i="4"/>
  <c r="E152" i="4"/>
  <c r="F202" i="4"/>
  <c r="F230" i="4"/>
  <c r="F262" i="4"/>
  <c r="I1578" i="1"/>
  <c r="H1579" i="1"/>
  <c r="I1580" i="1"/>
  <c r="H1589" i="1"/>
  <c r="G1589" i="1"/>
  <c r="H1605" i="1"/>
  <c r="G1605" i="1"/>
  <c r="H1621" i="1"/>
  <c r="G1621" i="1"/>
  <c r="H1637" i="1"/>
  <c r="G1637" i="1"/>
  <c r="G1646" i="1"/>
  <c r="H1653" i="1"/>
  <c r="G1653" i="1"/>
  <c r="G1662" i="1"/>
  <c r="H1669" i="1"/>
  <c r="G1669" i="1"/>
  <c r="G1678" i="1"/>
  <c r="F532" i="4"/>
  <c r="D522" i="4"/>
  <c r="F536" i="4"/>
  <c r="F572" i="4"/>
  <c r="D571" i="4"/>
  <c r="F89" i="5"/>
  <c r="D88" i="5"/>
  <c r="F273" i="5"/>
  <c r="D250" i="5"/>
  <c r="F296" i="5"/>
  <c r="D295" i="5"/>
  <c r="F13" i="6"/>
  <c r="D5" i="6"/>
  <c r="D7" i="4"/>
  <c r="D49" i="4"/>
  <c r="F91" i="4"/>
  <c r="D125" i="4"/>
  <c r="D153" i="4"/>
  <c r="D273" i="4"/>
  <c r="E648" i="4"/>
  <c r="D642" i="1" s="1"/>
  <c r="D430" i="4"/>
  <c r="D12" i="5"/>
  <c r="F45" i="5"/>
  <c r="F236" i="5"/>
  <c r="D218" i="5"/>
  <c r="F115" i="6"/>
  <c r="D114" i="6"/>
  <c r="D106" i="4"/>
  <c r="D164" i="4"/>
  <c r="D309" i="4"/>
  <c r="E321" i="4"/>
  <c r="D316" i="1" s="1"/>
  <c r="D361" i="4"/>
  <c r="F366" i="4"/>
  <c r="E430" i="4"/>
  <c r="E536" i="4"/>
  <c r="E7" i="5"/>
  <c r="D69" i="5"/>
  <c r="D177" i="5"/>
  <c r="F180" i="5"/>
  <c r="D321" i="4"/>
  <c r="F374" i="4"/>
  <c r="D491" i="4"/>
  <c r="F630" i="4"/>
  <c r="D629" i="4"/>
  <c r="F656" i="4"/>
  <c r="E69" i="5"/>
  <c r="E175" i="5"/>
  <c r="D1179" i="1" s="1"/>
  <c r="D202" i="5"/>
  <c r="E141" i="6"/>
  <c r="F426" i="4"/>
  <c r="G641" i="1" l="1"/>
  <c r="H641" i="1"/>
  <c r="F648" i="4"/>
  <c r="G421" i="1"/>
  <c r="H421" i="1"/>
  <c r="F125" i="4"/>
  <c r="C121" i="1"/>
  <c r="I11" i="3"/>
  <c r="N3" i="9"/>
  <c r="D141" i="6"/>
  <c r="F5" i="6"/>
  <c r="H27" i="3"/>
  <c r="C1400" i="1"/>
  <c r="G347" i="9"/>
  <c r="E347" i="9" s="1"/>
  <c r="F522" i="4"/>
  <c r="C516" i="1"/>
  <c r="F629" i="4"/>
  <c r="C623" i="1"/>
  <c r="F361" i="4"/>
  <c r="D360" i="4"/>
  <c r="C356" i="1"/>
  <c r="H642" i="1"/>
  <c r="G642" i="1"/>
  <c r="F164" i="4"/>
  <c r="C160" i="1"/>
  <c r="F430" i="4"/>
  <c r="C424" i="1"/>
  <c r="F571" i="4"/>
  <c r="C565" i="1"/>
  <c r="E6" i="5"/>
  <c r="I22" i="3"/>
  <c r="D1012" i="1"/>
  <c r="E535" i="4"/>
  <c r="D530" i="1"/>
  <c r="F114" i="6"/>
  <c r="H30" i="3"/>
  <c r="C1509" i="1"/>
  <c r="F273" i="4"/>
  <c r="C269" i="1"/>
  <c r="F49" i="4"/>
  <c r="C45" i="1"/>
  <c r="F295" i="5"/>
  <c r="C1299" i="1"/>
  <c r="F88" i="5"/>
  <c r="C1093" i="1"/>
  <c r="D535" i="4"/>
  <c r="E308" i="4"/>
  <c r="E299" i="4"/>
  <c r="I18" i="3"/>
  <c r="D148" i="1"/>
  <c r="I1579" i="1"/>
  <c r="I1564" i="1"/>
  <c r="I31" i="3"/>
  <c r="D1536" i="1"/>
  <c r="F69" i="5"/>
  <c r="H23" i="3"/>
  <c r="C1074" i="1"/>
  <c r="F218" i="5"/>
  <c r="C1222" i="1"/>
  <c r="G338" i="9"/>
  <c r="E338" i="9" s="1"/>
  <c r="B338" i="9" s="1"/>
  <c r="F250" i="5"/>
  <c r="H25" i="3"/>
  <c r="C1254" i="1"/>
  <c r="F202" i="5"/>
  <c r="C1206" i="1"/>
  <c r="G337" i="9"/>
  <c r="E337" i="9" s="1"/>
  <c r="B337" i="9" s="1"/>
  <c r="F321" i="4"/>
  <c r="C316" i="1"/>
  <c r="F106" i="4"/>
  <c r="C102" i="1"/>
  <c r="I23" i="3"/>
  <c r="D1074" i="1"/>
  <c r="F491" i="4"/>
  <c r="C485" i="1"/>
  <c r="F177" i="5"/>
  <c r="D176" i="5"/>
  <c r="C1181" i="1"/>
  <c r="G335" i="9"/>
  <c r="E335" i="9" s="1"/>
  <c r="B335" i="9" s="1"/>
  <c r="D424" i="1"/>
  <c r="F309" i="4"/>
  <c r="D308" i="4"/>
  <c r="C304" i="1"/>
  <c r="D7" i="5"/>
  <c r="F12" i="5"/>
  <c r="C1017" i="1"/>
  <c r="F153" i="4"/>
  <c r="D152" i="4"/>
  <c r="C149" i="1"/>
  <c r="H24" i="9"/>
  <c r="G24" i="9"/>
  <c r="F7" i="4"/>
  <c r="D6" i="4"/>
  <c r="C3" i="1"/>
  <c r="E422" i="4"/>
  <c r="I17" i="3"/>
  <c r="D2" i="1"/>
  <c r="I1541" i="1"/>
  <c r="B207" i="9"/>
  <c r="H1017" i="1" l="1"/>
  <c r="G1017" i="1"/>
  <c r="D417" i="4"/>
  <c r="F308" i="4"/>
  <c r="C303" i="1"/>
  <c r="G485" i="1"/>
  <c r="H485" i="1"/>
  <c r="G102" i="1"/>
  <c r="H102" i="1"/>
  <c r="F535" i="4"/>
  <c r="D640" i="4"/>
  <c r="C529" i="1"/>
  <c r="G530" i="1"/>
  <c r="H530" i="1"/>
  <c r="D1011" i="1"/>
  <c r="H299" i="9"/>
  <c r="D418" i="4"/>
  <c r="F360" i="4"/>
  <c r="C355" i="1"/>
  <c r="H516" i="1"/>
  <c r="G516" i="1"/>
  <c r="D422" i="4"/>
  <c r="F6" i="4"/>
  <c r="H17" i="3"/>
  <c r="C2" i="1"/>
  <c r="G149" i="1"/>
  <c r="H149" i="1"/>
  <c r="H1181" i="1"/>
  <c r="G1181" i="1"/>
  <c r="H1206" i="1"/>
  <c r="G1206" i="1"/>
  <c r="G1074" i="1"/>
  <c r="H1074" i="1"/>
  <c r="H1093" i="1"/>
  <c r="G1093" i="1"/>
  <c r="G45" i="1"/>
  <c r="H45" i="1"/>
  <c r="H1509" i="1"/>
  <c r="G1509" i="1"/>
  <c r="E640" i="4"/>
  <c r="D634" i="1" s="1"/>
  <c r="D529" i="1"/>
  <c r="H565" i="1"/>
  <c r="G565" i="1"/>
  <c r="D639" i="4"/>
  <c r="G3" i="1"/>
  <c r="H3" i="1"/>
  <c r="E643" i="4"/>
  <c r="D417" i="1"/>
  <c r="D6" i="5"/>
  <c r="F7" i="5"/>
  <c r="H22" i="3"/>
  <c r="C1012" i="1"/>
  <c r="G160" i="1"/>
  <c r="H160" i="1"/>
  <c r="H623" i="1"/>
  <c r="G623" i="1"/>
  <c r="B347" i="9"/>
  <c r="E346" i="9"/>
  <c r="F141" i="6"/>
  <c r="H31" i="3"/>
  <c r="C1536" i="1"/>
  <c r="G121" i="1"/>
  <c r="H121" i="1"/>
  <c r="D299" i="4"/>
  <c r="F152" i="4"/>
  <c r="H18" i="3"/>
  <c r="C148" i="1"/>
  <c r="F176" i="5"/>
  <c r="D175" i="5"/>
  <c r="H24" i="3"/>
  <c r="C1180" i="1"/>
  <c r="H316" i="1"/>
  <c r="G316" i="1"/>
  <c r="E423" i="4"/>
  <c r="E301" i="4"/>
  <c r="D297" i="1" s="1"/>
  <c r="D295" i="1"/>
  <c r="E300" i="4"/>
  <c r="D296" i="1" s="1"/>
  <c r="E24" i="9"/>
  <c r="H304" i="1"/>
  <c r="G304" i="1"/>
  <c r="E639" i="4"/>
  <c r="D633" i="1" s="1"/>
  <c r="H1254" i="1"/>
  <c r="G1254" i="1"/>
  <c r="H1222" i="1"/>
  <c r="G1222" i="1"/>
  <c r="E417" i="4"/>
  <c r="D412" i="1" s="1"/>
  <c r="D303" i="1"/>
  <c r="E418" i="4"/>
  <c r="D413" i="1" s="1"/>
  <c r="H1299" i="1"/>
  <c r="G1299" i="1"/>
  <c r="G269" i="1"/>
  <c r="H269" i="1"/>
  <c r="G424" i="1"/>
  <c r="H424" i="1"/>
  <c r="H356" i="1"/>
  <c r="G356" i="1"/>
  <c r="H9" i="3"/>
  <c r="H1400" i="1"/>
  <c r="G1400" i="1"/>
  <c r="F6" i="5" l="1"/>
  <c r="C1011" i="1"/>
  <c r="G306" i="9"/>
  <c r="E306" i="9" s="1"/>
  <c r="B306" i="9" s="1"/>
  <c r="G299" i="9"/>
  <c r="E299" i="9" s="1"/>
  <c r="H529" i="1"/>
  <c r="G529" i="1"/>
  <c r="I9" i="3"/>
  <c r="K3" i="9"/>
  <c r="F175" i="5"/>
  <c r="C1179" i="1"/>
  <c r="H1536" i="1"/>
  <c r="G1536" i="1"/>
  <c r="D423" i="4"/>
  <c r="F299" i="4"/>
  <c r="D301" i="4"/>
  <c r="C295" i="1"/>
  <c r="H1012" i="1"/>
  <c r="G1012" i="1"/>
  <c r="G2" i="1"/>
  <c r="H2" i="1"/>
  <c r="D300" i="4"/>
  <c r="H355" i="1"/>
  <c r="G355" i="1"/>
  <c r="F640" i="4"/>
  <c r="C634" i="1"/>
  <c r="F417" i="4"/>
  <c r="C412" i="1"/>
  <c r="G1180" i="1"/>
  <c r="H1180" i="1"/>
  <c r="G148" i="1"/>
  <c r="H148" i="1"/>
  <c r="D637" i="1"/>
  <c r="F639" i="4"/>
  <c r="C633" i="1"/>
  <c r="D643" i="4"/>
  <c r="D424" i="4"/>
  <c r="F422" i="4"/>
  <c r="C417" i="1"/>
  <c r="B24" i="9"/>
  <c r="E644" i="4"/>
  <c r="E425" i="4"/>
  <c r="D420" i="1" s="1"/>
  <c r="D418" i="1"/>
  <c r="H20" i="9"/>
  <c r="E424" i="4"/>
  <c r="D419" i="1" s="1"/>
  <c r="F418" i="4"/>
  <c r="C413" i="1"/>
  <c r="H303" i="1"/>
  <c r="G303" i="1"/>
  <c r="E646" i="4" l="1"/>
  <c r="D638" i="1"/>
  <c r="H417" i="1"/>
  <c r="G417" i="1"/>
  <c r="G633" i="1"/>
  <c r="H633" i="1"/>
  <c r="H412" i="1"/>
  <c r="G412" i="1"/>
  <c r="H295" i="1"/>
  <c r="G295" i="1"/>
  <c r="B299" i="9"/>
  <c r="F424" i="4"/>
  <c r="C419" i="1"/>
  <c r="G634" i="1"/>
  <c r="H634" i="1"/>
  <c r="F300" i="4"/>
  <c r="C296" i="1"/>
  <c r="H1179" i="1"/>
  <c r="G1179" i="1"/>
  <c r="H8" i="3"/>
  <c r="H1011" i="1"/>
  <c r="G1011" i="1"/>
  <c r="F301" i="4"/>
  <c r="C297" i="1"/>
  <c r="H413" i="1"/>
  <c r="G413" i="1"/>
  <c r="F643" i="4"/>
  <c r="C637" i="1"/>
  <c r="E645" i="4"/>
  <c r="D644" i="4"/>
  <c r="D425" i="4"/>
  <c r="F423" i="4"/>
  <c r="C418" i="1"/>
  <c r="G20" i="9"/>
  <c r="E20" i="9" s="1"/>
  <c r="B20" i="9" s="1"/>
  <c r="H418" i="1" l="1"/>
  <c r="G418" i="1"/>
  <c r="E649" i="4"/>
  <c r="D639" i="1"/>
  <c r="M3" i="9"/>
  <c r="H296" i="1"/>
  <c r="G296" i="1"/>
  <c r="H419" i="1"/>
  <c r="G419" i="1"/>
  <c r="G637" i="1"/>
  <c r="H637" i="1"/>
  <c r="F425" i="4"/>
  <c r="C420" i="1"/>
  <c r="H297" i="1"/>
  <c r="G297" i="1"/>
  <c r="D646" i="4"/>
  <c r="F644" i="4"/>
  <c r="C638" i="1"/>
  <c r="D645" i="4"/>
  <c r="E650" i="4"/>
  <c r="D640" i="1"/>
  <c r="H638" i="1" l="1"/>
  <c r="G638" i="1"/>
  <c r="F645" i="4"/>
  <c r="D649" i="4"/>
  <c r="C639" i="1"/>
  <c r="G297" i="9"/>
  <c r="E297" i="9" s="1"/>
  <c r="B297" i="9" s="1"/>
  <c r="H420" i="1"/>
  <c r="G420" i="1"/>
  <c r="I19" i="3"/>
  <c r="D643" i="1"/>
  <c r="I20" i="3"/>
  <c r="D644" i="1"/>
  <c r="F646" i="4"/>
  <c r="D650" i="4"/>
  <c r="C640" i="1"/>
  <c r="G333" i="9"/>
  <c r="E333" i="9" s="1"/>
  <c r="H333" i="9"/>
  <c r="B333" i="9" l="1"/>
  <c r="E298" i="9"/>
  <c r="I8" i="3" s="1"/>
  <c r="F649" i="4"/>
  <c r="H19" i="3"/>
  <c r="C643" i="1"/>
  <c r="H640" i="1"/>
  <c r="G640" i="1"/>
  <c r="F650" i="4"/>
  <c r="H20" i="3"/>
  <c r="C644" i="1"/>
  <c r="G639" i="1"/>
  <c r="H639" i="1"/>
  <c r="H7" i="3"/>
  <c r="G644" i="1" l="1"/>
  <c r="H644" i="1"/>
  <c r="J3" i="9"/>
  <c r="H643" i="1"/>
  <c r="G643" i="1"/>
  <c r="H18" i="9" l="1"/>
  <c r="G295" i="9"/>
  <c r="L293" i="9"/>
  <c r="F293" i="9" s="1"/>
  <c r="G18" i="9"/>
  <c r="E18" i="9" s="1"/>
  <c r="B18" i="9" s="1"/>
  <c r="H295" i="9"/>
  <c r="K13" i="9"/>
  <c r="I7" i="9"/>
  <c r="H21" i="9"/>
  <c r="J6" i="9"/>
  <c r="K9" i="9"/>
  <c r="K5" i="9"/>
  <c r="I11" i="9"/>
  <c r="I17" i="9"/>
  <c r="J10" i="9"/>
  <c r="M16" i="9"/>
  <c r="G17" i="9"/>
  <c r="J7" i="9"/>
  <c r="I12" i="9"/>
  <c r="K7" i="9"/>
  <c r="J17" i="9"/>
  <c r="K11" i="9"/>
  <c r="G22" i="9"/>
  <c r="I6" i="9"/>
  <c r="K12" i="9"/>
  <c r="H17" i="9"/>
  <c r="I8" i="9"/>
  <c r="H15" i="9"/>
  <c r="I9" i="9"/>
  <c r="H16" i="9"/>
  <c r="I13" i="9"/>
  <c r="K8" i="9"/>
  <c r="J13" i="9"/>
  <c r="G21" i="9"/>
  <c r="K10" i="9"/>
  <c r="J12" i="9"/>
  <c r="G15" i="9"/>
  <c r="E15" i="9" s="1"/>
  <c r="L15" i="9"/>
  <c r="J9" i="9"/>
  <c r="M15" i="9"/>
  <c r="H22" i="9"/>
  <c r="K6" i="9"/>
  <c r="J11" i="9"/>
  <c r="I5" i="9"/>
  <c r="G16" i="9"/>
  <c r="E16" i="9" s="1"/>
  <c r="J8" i="9"/>
  <c r="J5" i="9"/>
  <c r="L16" i="9"/>
  <c r="F16" i="9" l="1"/>
  <c r="E21" i="9"/>
  <c r="B21" i="9" s="1"/>
  <c r="B16" i="9"/>
  <c r="E13" i="9"/>
  <c r="B13" i="9" s="1"/>
  <c r="E8" i="9"/>
  <c r="B8" i="9" s="1"/>
  <c r="E22" i="9"/>
  <c r="B22" i="9" s="1"/>
  <c r="E12" i="9"/>
  <c r="B12" i="9" s="1"/>
  <c r="E295" i="9"/>
  <c r="B295" i="9" s="1"/>
  <c r="E9" i="9"/>
  <c r="B9" i="9" s="1"/>
  <c r="E17" i="9"/>
  <c r="B17" i="9" s="1"/>
  <c r="E11" i="9"/>
  <c r="B11" i="9" s="1"/>
  <c r="E5" i="9"/>
  <c r="E6" i="9"/>
  <c r="B6" i="9" s="1"/>
  <c r="E7" i="9"/>
  <c r="B7" i="9" s="1"/>
  <c r="B293" i="9"/>
  <c r="F23" i="9"/>
  <c r="E23" i="9"/>
  <c r="I7" i="3" s="1"/>
  <c r="E10" i="9"/>
  <c r="B10" i="9" s="1"/>
  <c r="F15" i="9"/>
  <c r="F14" i="9" s="1"/>
  <c r="E4" i="9" l="1"/>
  <c r="B5" i="9"/>
  <c r="E14" i="9"/>
  <c r="I13" i="3" s="1"/>
  <c r="F3" i="9"/>
  <c r="B15" i="9"/>
  <c r="E3" i="9" l="1"/>
</calcChain>
</file>

<file path=xl/sharedStrings.xml><?xml version="1.0" encoding="utf-8"?>
<sst xmlns="http://schemas.openxmlformats.org/spreadsheetml/2006/main" count="4724" uniqueCount="3656">
  <si>
    <t>Obveznik:</t>
  </si>
  <si>
    <t>34901 - OPĆINA IVANSKA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</si>
  <si>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</si>
  <si>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</si>
  <si>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</si>
  <si>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</si>
  <si>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</si>
  <si>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</si>
  <si>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</si>
  <si>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</si>
  <si>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</si>
  <si>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</si>
  <si>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</si>
  <si>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</si>
  <si>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</si>
  <si>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</si>
  <si>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</si>
  <si>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</si>
  <si>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</si>
  <si>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</si>
  <si>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</si>
  <si>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</si>
  <si>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</si>
  <si>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</si>
  <si>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</si>
  <si>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</si>
  <si>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</si>
  <si>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</si>
  <si>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</si>
  <si>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</si>
  <si>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</si>
  <si>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</si>
  <si>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</si>
  <si>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</si>
  <si>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</si>
  <si>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</si>
  <si>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</si>
  <si>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</si>
  <si>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</si>
  <si>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</si>
  <si>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</si>
  <si>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</si>
  <si>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</si>
  <si>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</si>
  <si>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</si>
  <si>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</si>
  <si>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</si>
  <si>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</si>
  <si>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</si>
  <si>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</si>
  <si>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</si>
  <si>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</si>
  <si>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</si>
  <si>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</si>
  <si>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</si>
  <si>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</si>
  <si>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</si>
  <si>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</si>
  <si>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</si>
  <si>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</si>
  <si>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</si>
  <si>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</si>
  <si>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</si>
  <si>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</si>
  <si>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</si>
  <si>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</si>
  <si>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</si>
  <si>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</si>
  <si>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</si>
  <si>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</si>
  <si>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</si>
  <si>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</si>
  <si>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</si>
  <si>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</si>
  <si>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</si>
  <si>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</si>
  <si>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</si>
  <si>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</si>
  <si>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</si>
  <si>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</si>
  <si>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</si>
  <si>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</si>
  <si>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</si>
  <si>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</si>
  <si>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</si>
  <si>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</si>
  <si>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</si>
  <si>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</si>
  <si>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</si>
  <si>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</si>
  <si>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</si>
  <si>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</si>
  <si>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</si>
  <si>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</si>
  <si>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</si>
  <si>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</si>
  <si>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</si>
  <si>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</si>
  <si>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</si>
  <si>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</si>
  <si>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</si>
  <si>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</si>
  <si>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</si>
  <si>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</si>
  <si>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</si>
  <si>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</si>
  <si>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</si>
  <si>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</si>
  <si>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</si>
  <si>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</si>
  <si>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</si>
  <si>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</si>
  <si>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</si>
  <si>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</si>
  <si>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</si>
  <si>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</si>
  <si>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</si>
  <si>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</si>
  <si>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</si>
  <si>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</si>
  <si>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</si>
  <si>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</si>
  <si>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</si>
  <si>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</si>
  <si>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</si>
  <si>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</si>
  <si>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</si>
  <si>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</si>
  <si>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</si>
  <si>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</si>
  <si>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</si>
  <si>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</si>
  <si>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</si>
  <si>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</si>
  <si>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</si>
  <si>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</si>
  <si>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</si>
  <si>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</si>
  <si>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</si>
  <si>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</si>
  <si>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</si>
  <si>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</si>
  <si>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</si>
  <si>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</si>
  <si>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</si>
  <si>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</si>
  <si>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</si>
  <si>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</si>
  <si>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</si>
  <si>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</si>
  <si>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</si>
  <si>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</si>
  <si>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</si>
  <si>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</si>
  <si>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</si>
  <si>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</si>
  <si>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</si>
  <si>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</si>
  <si>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</si>
  <si>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</si>
  <si>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</si>
  <si>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</si>
  <si>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</si>
  <si>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</si>
  <si>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</si>
  <si>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</si>
  <si>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</si>
  <si>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</si>
  <si>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</si>
  <si>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</si>
  <si>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</si>
  <si>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</si>
  <si>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</si>
  <si>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</si>
  <si>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</si>
  <si>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</si>
  <si>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</si>
  <si>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</si>
  <si>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</si>
  <si>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</si>
  <si>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</si>
  <si>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</si>
  <si>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</si>
  <si>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</si>
  <si>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</si>
  <si>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</si>
  <si>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</si>
  <si>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</si>
  <si>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</si>
  <si>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</si>
  <si>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</si>
  <si>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</si>
  <si>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</si>
  <si>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</si>
  <si>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</si>
  <si>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</si>
  <si>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</si>
  <si>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</si>
  <si>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</si>
  <si>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</si>
  <si>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</si>
  <si>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</si>
  <si>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</si>
  <si>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</si>
  <si>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</si>
  <si>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</si>
  <si>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</si>
  <si>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</si>
  <si>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</si>
  <si>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</si>
  <si>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</si>
  <si>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</si>
  <si>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</si>
  <si>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</si>
  <si>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</si>
  <si>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</si>
  <si>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</si>
  <si>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</si>
  <si>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</si>
  <si>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</si>
  <si>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</si>
  <si>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</si>
  <si>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</si>
  <si>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</si>
  <si>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</si>
  <si>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</si>
  <si>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</si>
  <si>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</si>
  <si>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</si>
  <si>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</si>
  <si>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</si>
  <si>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</si>
  <si>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</si>
  <si>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</si>
  <si>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</si>
  <si>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</si>
  <si>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</si>
  <si>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</si>
  <si>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</si>
  <si>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</si>
  <si>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</si>
  <si>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</si>
  <si>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</si>
  <si>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</si>
  <si>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</si>
  <si>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</si>
  <si>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</si>
  <si>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</si>
  <si>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</si>
  <si>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</si>
  <si>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</si>
  <si>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</si>
  <si>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</si>
  <si>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</si>
  <si>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</si>
  <si>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</si>
  <si>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</si>
  <si>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</si>
  <si>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</si>
  <si>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</si>
  <si>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</si>
  <si>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</si>
  <si>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</si>
  <si>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</si>
  <si>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</si>
  <si>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</si>
  <si>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</si>
  <si>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</si>
  <si>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</si>
  <si>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</si>
  <si>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</si>
  <si>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</si>
  <si>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</si>
  <si>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</si>
  <si>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</si>
  <si>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</si>
  <si>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</si>
  <si>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</si>
  <si>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</si>
  <si>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</si>
  <si>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</si>
  <si>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</si>
  <si>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</si>
  <si>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</si>
  <si>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</si>
  <si>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</si>
  <si>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</si>
  <si>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</si>
  <si>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</si>
  <si>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</si>
  <si>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</si>
  <si>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</si>
  <si>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</si>
  <si>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</si>
  <si>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</si>
  <si>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</si>
  <si>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</si>
  <si>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</si>
  <si>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</si>
  <si>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</si>
  <si>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</si>
  <si>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</si>
  <si>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</si>
  <si>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</si>
  <si>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</si>
  <si>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</si>
  <si>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</si>
  <si>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</si>
  <si>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</si>
  <si>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</si>
  <si>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</si>
  <si>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</si>
  <si>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</si>
  <si>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</si>
  <si>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</si>
  <si>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</si>
  <si>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</si>
  <si>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</si>
  <si>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</si>
  <si>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</si>
  <si>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</si>
  <si>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</si>
  <si>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</si>
  <si>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</si>
  <si>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</si>
  <si>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</si>
  <si>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</si>
  <si>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</si>
  <si>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</si>
  <si>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</si>
  <si>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</si>
  <si>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</si>
  <si>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</si>
  <si>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</si>
  <si>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</si>
  <si>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</si>
  <si>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</si>
  <si>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</si>
  <si>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</si>
  <si>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</si>
  <si>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</si>
  <si>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</si>
  <si>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</si>
  <si>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</si>
  <si>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</si>
  <si>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</si>
  <si>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</si>
  <si>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</si>
  <si>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</si>
  <si>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</si>
  <si>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</si>
  <si>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</si>
  <si>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</si>
  <si>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</si>
  <si>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</si>
  <si>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</si>
  <si>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</si>
  <si>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</si>
  <si>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</si>
  <si>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</si>
  <si>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</si>
  <si>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</si>
  <si>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</si>
  <si>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</si>
  <si>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</si>
  <si>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</si>
  <si>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</si>
  <si>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</si>
  <si>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</si>
  <si>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</si>
  <si>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</si>
  <si>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</si>
  <si>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</si>
  <si>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</si>
  <si>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</si>
  <si>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</si>
  <si>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</si>
  <si>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</si>
  <si>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</si>
  <si>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</si>
  <si>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</si>
  <si>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</si>
  <si>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</si>
  <si>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</si>
  <si>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</si>
  <si>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</si>
  <si>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</si>
  <si>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</si>
  <si>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</si>
  <si>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</si>
  <si>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</si>
  <si>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</si>
  <si>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</si>
  <si>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</si>
  <si>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</si>
  <si>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</si>
  <si>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</si>
  <si>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</si>
  <si>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</si>
  <si>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</si>
  <si>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</si>
  <si>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</si>
  <si>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</si>
  <si>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</si>
  <si>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</si>
  <si>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</si>
  <si>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</si>
  <si>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</si>
  <si>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</si>
  <si>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</si>
  <si>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</si>
  <si>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</si>
  <si>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</si>
  <si>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</si>
  <si>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</si>
  <si>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</si>
  <si>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</si>
  <si>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</si>
  <si>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</si>
  <si>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</si>
  <si>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</si>
  <si>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</si>
  <si>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</si>
  <si>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</si>
  <si>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</si>
  <si>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</si>
  <si>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</si>
  <si>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</si>
  <si>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</si>
  <si>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</si>
  <si>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</si>
  <si>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</si>
  <si>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</si>
  <si>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</si>
  <si>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</si>
  <si>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</si>
  <si>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</si>
  <si>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</si>
  <si>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</si>
  <si>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</si>
  <si>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</si>
  <si>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</si>
  <si>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</si>
  <si>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</si>
  <si>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</si>
  <si>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</si>
  <si>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</si>
  <si>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</si>
  <si>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</si>
  <si>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</si>
  <si>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</si>
  <si>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</si>
  <si>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</si>
  <si>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</si>
  <si>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</si>
  <si>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</si>
  <si>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</si>
  <si>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</si>
  <si>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</si>
  <si>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</si>
  <si>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</si>
  <si>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</si>
  <si>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</si>
  <si>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</si>
  <si>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</si>
  <si>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</si>
  <si>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</si>
  <si>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</si>
  <si>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</si>
  <si>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</si>
  <si>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</si>
  <si>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</si>
  <si>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</si>
  <si>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</si>
  <si>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</si>
  <si>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</si>
  <si>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</si>
  <si>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</si>
  <si>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</si>
  <si>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</si>
  <si>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</si>
  <si>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</si>
  <si>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</si>
  <si>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</si>
  <si>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</si>
  <si>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</si>
  <si>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</si>
  <si>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</si>
  <si>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</si>
  <si>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</si>
  <si>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</si>
  <si>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</si>
  <si>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</si>
  <si>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</si>
  <si>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</si>
  <si>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</si>
  <si>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</si>
  <si>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</si>
  <si>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</si>
  <si>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</si>
  <si>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</si>
  <si>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</si>
  <si>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</si>
  <si>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</si>
  <si>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</si>
  <si>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</si>
  <si>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</si>
  <si>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</si>
  <si>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</si>
  <si>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</si>
  <si>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</si>
  <si>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</si>
  <si>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</si>
  <si>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</si>
  <si>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</si>
  <si>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</si>
  <si>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</si>
  <si>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</si>
  <si>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</si>
  <si>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</si>
  <si>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</si>
  <si>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</si>
  <si>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</si>
  <si>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</si>
  <si>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</si>
  <si>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</si>
  <si>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</si>
  <si>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</si>
  <si>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</si>
  <si>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</si>
  <si>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</si>
  <si>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</si>
  <si>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</si>
  <si>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</si>
  <si>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</si>
  <si>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</si>
  <si>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</si>
  <si>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</si>
  <si>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</si>
  <si>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</si>
  <si>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</si>
  <si>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</si>
  <si>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</si>
  <si>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</si>
  <si>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</si>
  <si>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</si>
  <si>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</si>
  <si>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</si>
  <si>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</si>
  <si>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</si>
  <si>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</si>
  <si>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</si>
  <si>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</si>
  <si>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</si>
  <si>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</si>
  <si>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</si>
  <si>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</si>
  <si>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</si>
  <si>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</si>
  <si>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</si>
  <si>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</si>
  <si>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</si>
  <si>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</si>
  <si>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</si>
  <si>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</si>
  <si>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</si>
  <si>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</si>
  <si>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</si>
  <si>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</si>
  <si>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</si>
  <si>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</si>
  <si>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</si>
  <si>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</si>
  <si>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</si>
  <si>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</si>
  <si>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</si>
  <si>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</si>
  <si>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</si>
  <si>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</si>
  <si>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</si>
  <si>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</si>
  <si>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</si>
  <si>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</si>
  <si>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</si>
  <si>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</si>
  <si>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</si>
  <si>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</si>
  <si>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</si>
  <si>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</si>
  <si>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</si>
  <si>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</si>
  <si>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</si>
  <si>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</si>
  <si>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</si>
  <si>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</si>
  <si>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</si>
  <si>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</si>
  <si>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</si>
  <si>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</si>
  <si>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</si>
  <si>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</si>
  <si>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</si>
  <si>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</si>
  <si>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</si>
  <si>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</si>
  <si>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</si>
  <si>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</si>
  <si>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</si>
  <si>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</si>
  <si>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</si>
  <si>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</si>
  <si>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</si>
  <si>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</si>
  <si>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</si>
  <si>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</si>
  <si>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</si>
  <si>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</si>
  <si>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</si>
  <si>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</si>
  <si>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</si>
  <si>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</si>
  <si>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</si>
  <si>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</si>
  <si>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</si>
  <si>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</si>
  <si>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</si>
  <si>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</si>
  <si>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</si>
  <si>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</si>
  <si>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</si>
  <si>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</si>
  <si>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</si>
  <si>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</si>
  <si>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</si>
  <si>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</si>
  <si>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</si>
  <si>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</si>
  <si>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</si>
  <si>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</si>
  <si>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</si>
  <si>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</si>
  <si>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</si>
  <si>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</si>
  <si>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</si>
  <si>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</si>
  <si>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</si>
  <si>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</si>
  <si>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</si>
  <si>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</si>
  <si>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</si>
  <si>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</si>
  <si>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</si>
  <si>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</si>
  <si>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</si>
  <si>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</si>
  <si>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</si>
  <si>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</si>
  <si>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</si>
  <si>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</si>
  <si>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</si>
  <si>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</si>
  <si>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</si>
  <si>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</si>
  <si>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</si>
  <si>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</si>
  <si>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</si>
  <si>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</si>
  <si>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</si>
  <si>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</si>
  <si>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</si>
  <si>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</si>
  <si>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</si>
  <si>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</si>
  <si>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</si>
  <si>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</si>
  <si>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</si>
  <si>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</si>
  <si>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</si>
  <si>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</si>
  <si>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</si>
  <si>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</si>
  <si>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</si>
  <si>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</si>
  <si>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</si>
  <si>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</si>
  <si>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</si>
  <si>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</si>
  <si>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</si>
  <si>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</si>
  <si>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</si>
  <si>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</si>
  <si>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</si>
  <si>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</si>
  <si>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</si>
  <si>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</si>
  <si>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</si>
  <si>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</si>
  <si>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</si>
  <si>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</si>
  <si>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</si>
  <si>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</si>
  <si>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</si>
  <si>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</si>
  <si>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</si>
  <si>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</si>
  <si>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</si>
  <si>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</si>
  <si>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</si>
  <si>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</si>
  <si>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</si>
  <si>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</si>
  <si>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</si>
  <si>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</si>
  <si>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</si>
  <si>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</si>
  <si>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</si>
  <si>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</si>
  <si>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</si>
  <si>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</si>
  <si>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</si>
  <si>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</si>
  <si>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</si>
  <si>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</si>
  <si>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</si>
  <si>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</si>
  <si>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</si>
  <si>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</si>
  <si>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</si>
  <si>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</si>
  <si>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</si>
  <si>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</si>
  <si>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</si>
  <si>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</si>
  <si>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</si>
  <si>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</si>
  <si>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</si>
  <si>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</si>
  <si>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</si>
  <si>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</si>
  <si>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</si>
  <si>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</si>
  <si>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</si>
  <si>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</si>
  <si>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</si>
  <si>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</si>
  <si>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</si>
  <si>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</si>
  <si>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</si>
  <si>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</si>
  <si>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</si>
  <si>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</si>
  <si>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</si>
  <si>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</si>
  <si>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</si>
  <si>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</si>
  <si>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</si>
  <si>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</si>
  <si>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</si>
  <si>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</si>
  <si>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</si>
  <si>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</si>
  <si>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</si>
  <si>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</si>
  <si>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</si>
  <si>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</si>
  <si>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</si>
  <si>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</si>
  <si>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</si>
  <si>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</si>
  <si>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</si>
  <si>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</si>
  <si>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</si>
  <si>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</si>
  <si>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</si>
  <si>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</si>
  <si>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</si>
  <si>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</si>
  <si>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</si>
  <si>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</si>
  <si>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</si>
  <si>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</si>
  <si>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</si>
  <si>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</si>
  <si>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</si>
  <si>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</si>
  <si>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</si>
  <si>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</si>
  <si>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</si>
  <si>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</si>
  <si>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</si>
  <si>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</si>
  <si>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</si>
  <si>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</si>
  <si>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</si>
  <si>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</si>
  <si>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</si>
  <si>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</si>
  <si>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</si>
  <si>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</si>
  <si>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</si>
  <si>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</si>
  <si>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</si>
  <si>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</si>
  <si>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</si>
  <si>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</si>
  <si>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</si>
  <si>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</si>
  <si>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</si>
  <si>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</si>
  <si>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</si>
  <si>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</si>
  <si>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</si>
  <si>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</si>
  <si>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</si>
  <si>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</si>
  <si>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</si>
  <si>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</si>
  <si>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</si>
  <si>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</si>
  <si>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</si>
  <si>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</si>
  <si>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</si>
  <si>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</si>
  <si>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</si>
  <si>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</si>
  <si>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</si>
  <si>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</si>
  <si>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</si>
  <si>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</si>
  <si>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</si>
  <si>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</si>
  <si>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</si>
  <si>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</si>
  <si>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</si>
  <si>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</si>
  <si>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</si>
  <si>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</si>
  <si>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</si>
  <si>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</si>
  <si>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</si>
  <si>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</si>
  <si>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</si>
  <si>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</si>
  <si>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</si>
  <si>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</si>
  <si>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</si>
  <si>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</si>
  <si>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</si>
  <si>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</si>
  <si>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</si>
  <si>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</si>
  <si>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</si>
  <si>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</si>
  <si>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</si>
  <si>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</si>
  <si>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</si>
  <si>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</si>
  <si>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</si>
  <si>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</si>
  <si>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</si>
  <si>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</si>
  <si>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</si>
  <si>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</si>
  <si>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</si>
  <si>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</si>
  <si>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</si>
  <si>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</si>
  <si>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</si>
  <si>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</si>
  <si>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</si>
  <si>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</si>
  <si>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</si>
  <si>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</si>
  <si>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</si>
  <si>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</si>
  <si>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</si>
  <si>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</si>
  <si>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</si>
  <si>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</si>
  <si>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</si>
  <si>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</si>
  <si>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</si>
  <si>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</si>
  <si>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</si>
  <si>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</si>
  <si>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</si>
  <si>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</si>
  <si>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</si>
  <si>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</si>
  <si>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</si>
  <si>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</si>
  <si>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</si>
  <si>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</si>
  <si>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</si>
  <si>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</si>
  <si>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</si>
  <si>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</si>
  <si>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</si>
  <si>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</si>
  <si>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</si>
  <si>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</si>
  <si>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</si>
  <si>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</si>
  <si>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</si>
  <si>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</si>
  <si>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</si>
  <si>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</si>
  <si>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</si>
  <si>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</si>
  <si>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</si>
  <si>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</si>
  <si>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</si>
  <si>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</si>
  <si>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</si>
  <si>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</si>
  <si>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</si>
  <si>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</si>
  <si>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</si>
  <si>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</si>
  <si>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</si>
  <si>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</si>
  <si>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</si>
  <si>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</si>
  <si>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</si>
  <si>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</si>
  <si>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</si>
  <si>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</si>
  <si>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</si>
  <si>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</si>
  <si>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</si>
  <si>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</si>
  <si>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</si>
  <si>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</si>
  <si>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</si>
  <si>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</si>
  <si>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</si>
  <si>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</si>
  <si>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</si>
  <si>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</si>
  <si>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</si>
  <si>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</si>
  <si>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</si>
  <si>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</si>
  <si>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</si>
  <si>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</si>
  <si>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</si>
  <si>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</si>
  <si>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</si>
  <si>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</si>
  <si>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</si>
  <si>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</si>
  <si>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</si>
  <si>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</si>
  <si>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</si>
  <si>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</si>
  <si>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</si>
  <si>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</si>
  <si>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</si>
  <si>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</si>
  <si>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</si>
  <si>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</si>
  <si>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</si>
  <si>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</si>
  <si>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</si>
  <si>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</si>
  <si>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</si>
  <si>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</si>
  <si>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</si>
  <si>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</si>
  <si>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</si>
  <si>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</si>
  <si>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</si>
  <si>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</si>
  <si>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</si>
  <si>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</si>
  <si>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</si>
  <si>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</si>
  <si>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</si>
  <si>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</si>
  <si>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</si>
  <si>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</si>
  <si>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</si>
  <si>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</si>
  <si>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</si>
  <si>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</si>
  <si>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</si>
  <si>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</si>
  <si>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</si>
  <si>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</si>
  <si>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</si>
  <si>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</si>
  <si>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</si>
  <si>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</si>
  <si>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</si>
  <si>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</si>
  <si>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</si>
  <si>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</si>
  <si>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</si>
  <si>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</si>
  <si>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</si>
  <si>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</si>
  <si>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</si>
  <si>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</si>
  <si>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</si>
  <si>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</si>
  <si>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</si>
  <si>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</si>
  <si>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</si>
  <si>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</si>
  <si>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</si>
  <si>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</si>
  <si>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</si>
  <si>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</si>
  <si>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</si>
  <si>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</si>
  <si>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</si>
  <si>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</si>
  <si>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</si>
  <si>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</si>
  <si>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</si>
  <si>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</si>
  <si>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</si>
  <si>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</si>
  <si>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</si>
  <si>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</si>
  <si>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</si>
  <si>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</si>
  <si>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</si>
  <si>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</si>
  <si>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</si>
  <si>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</si>
  <si>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</si>
  <si>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</si>
  <si>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</si>
  <si>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</si>
  <si>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</si>
  <si>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</si>
  <si>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</si>
  <si>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</si>
  <si>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</si>
  <si>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</si>
  <si>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</si>
  <si>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</si>
  <si>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</si>
  <si>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</si>
  <si>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</si>
  <si>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</si>
  <si>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</si>
  <si>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</si>
  <si>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</si>
  <si>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</si>
  <si>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</si>
  <si>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</si>
  <si>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</si>
  <si>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</si>
  <si>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</si>
  <si>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</si>
  <si>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</si>
  <si>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</si>
  <si>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</si>
  <si>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</si>
  <si>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</si>
  <si>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</si>
  <si>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</si>
  <si>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</si>
  <si>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</si>
  <si>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</si>
  <si>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</si>
  <si>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</si>
  <si>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</si>
  <si>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</si>
  <si>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</si>
  <si>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</si>
  <si>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</si>
  <si>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</si>
  <si>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</si>
  <si>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</si>
  <si>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</si>
  <si>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</si>
  <si>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</si>
  <si>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</si>
  <si>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</si>
  <si>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</si>
  <si>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</si>
  <si>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</si>
  <si>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</si>
  <si>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</si>
  <si>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</si>
  <si>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</si>
  <si>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</si>
  <si>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</si>
  <si>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</si>
  <si>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</si>
  <si>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</si>
  <si>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</si>
  <si>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</si>
  <si>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</si>
  <si>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</si>
  <si>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</si>
  <si>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</si>
  <si>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</si>
  <si>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</si>
  <si>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</si>
  <si>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</si>
  <si>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</si>
  <si>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</si>
  <si>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</si>
  <si>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</si>
  <si>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</si>
  <si>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</si>
  <si>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</si>
  <si>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</si>
  <si>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</si>
  <si>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</si>
  <si>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</si>
  <si>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</si>
  <si>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</si>
  <si>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</si>
  <si>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</si>
  <si>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</si>
  <si>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</si>
  <si>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</si>
  <si>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</si>
  <si>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</si>
  <si>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</si>
  <si>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</si>
  <si>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</si>
  <si>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</si>
  <si>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</si>
  <si>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</si>
  <si>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</si>
  <si>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</si>
  <si>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</si>
  <si>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</si>
  <si>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</si>
  <si>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</si>
  <si>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</si>
  <si>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</si>
  <si>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</si>
  <si>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</si>
  <si>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</si>
  <si>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</si>
  <si>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</si>
  <si>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</si>
  <si>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</si>
  <si>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</si>
  <si>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</si>
  <si>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</si>
  <si>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</si>
  <si>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</si>
  <si>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</si>
  <si>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</si>
  <si>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</si>
  <si>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</si>
  <si>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</si>
  <si>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</si>
  <si>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</si>
  <si>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</si>
  <si>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</si>
  <si>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</si>
  <si>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</si>
  <si>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</si>
  <si>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</si>
  <si>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</si>
  <si>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</si>
  <si>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</si>
  <si>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</si>
  <si>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</si>
  <si>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</si>
  <si>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</si>
  <si>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</si>
  <si>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</si>
  <si>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</si>
  <si>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</si>
  <si>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</si>
  <si>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</si>
  <si>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</si>
  <si>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</si>
  <si>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</si>
  <si>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</si>
  <si>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</si>
  <si>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</si>
  <si>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</si>
  <si>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</si>
  <si>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</si>
  <si>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</si>
  <si>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</si>
  <si>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</si>
  <si>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</si>
  <si>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</si>
  <si>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</si>
  <si>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</si>
  <si>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</si>
  <si>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</si>
  <si>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</si>
  <si>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</si>
  <si>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</si>
  <si>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</si>
  <si>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</si>
  <si>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</si>
  <si>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</si>
  <si>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</si>
  <si>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</si>
  <si>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</si>
  <si>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</si>
  <si>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</si>
  <si>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</si>
  <si>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</si>
  <si>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</si>
  <si>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</si>
  <si>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</si>
  <si>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</si>
  <si>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</si>
  <si>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</si>
  <si>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</si>
  <si>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</si>
  <si>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</si>
  <si>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</si>
  <si>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</si>
  <si>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</si>
  <si>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</si>
  <si>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</si>
  <si>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</si>
  <si>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</si>
  <si>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</si>
  <si>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</si>
  <si>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</si>
  <si>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</si>
  <si>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</si>
  <si>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</si>
  <si>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</si>
  <si>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</si>
  <si>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</si>
  <si>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</si>
  <si>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</si>
  <si>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</si>
  <si>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</si>
  <si>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</si>
  <si>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</si>
  <si>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</si>
  <si>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</si>
  <si>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</si>
  <si>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</si>
  <si>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</si>
  <si>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</si>
  <si>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</si>
  <si>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</si>
  <si>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</si>
  <si>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</si>
  <si>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</si>
  <si>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</si>
  <si>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</si>
  <si>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</si>
  <si>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</si>
  <si>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</si>
  <si>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</si>
  <si>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</si>
  <si>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</si>
  <si>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</si>
  <si>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</si>
  <si>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</si>
  <si>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</si>
  <si>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</si>
  <si>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</si>
  <si>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</si>
  <si>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</si>
  <si>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</si>
  <si>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</si>
  <si>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</si>
  <si>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</si>
  <si>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</si>
  <si>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</si>
  <si>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</si>
  <si>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</si>
  <si>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</si>
  <si>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</si>
  <si>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</si>
  <si>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</si>
  <si>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</si>
  <si>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</si>
  <si>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</si>
  <si>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</si>
  <si>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</si>
  <si>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</si>
  <si>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</si>
  <si>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</si>
  <si>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</si>
  <si>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</si>
  <si>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</si>
  <si>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</si>
  <si>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</si>
  <si>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</si>
  <si>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</si>
  <si>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</si>
  <si>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</si>
  <si>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</si>
  <si>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</si>
  <si>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</si>
  <si>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</si>
  <si>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</si>
  <si>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</si>
  <si>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</si>
  <si>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</si>
  <si>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</si>
  <si>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</si>
  <si>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</si>
  <si>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</si>
  <si>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</si>
  <si>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</si>
  <si>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</si>
  <si>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</si>
  <si>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</si>
  <si>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</si>
  <si>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</si>
  <si>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</si>
  <si>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</si>
  <si>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</si>
  <si>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</si>
  <si>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</si>
  <si>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</si>
  <si>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</si>
  <si>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</si>
  <si>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</si>
  <si>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</si>
  <si>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</si>
  <si>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</si>
  <si>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</si>
  <si>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</si>
  <si>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</si>
  <si>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</si>
  <si>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</si>
  <si>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</si>
  <si>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</si>
  <si>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</si>
  <si>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</si>
  <si>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</si>
  <si>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</si>
  <si>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</si>
  <si>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</si>
  <si>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</si>
  <si>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</si>
  <si>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</si>
  <si>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</si>
  <si>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</si>
  <si>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</si>
  <si>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</si>
  <si>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</si>
  <si>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</si>
  <si>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</si>
  <si>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</si>
  <si>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</si>
  <si>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</si>
  <si>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</si>
  <si>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</si>
  <si>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</si>
  <si>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</si>
  <si>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</si>
  <si>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</si>
  <si>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</si>
  <si>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</si>
  <si>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</si>
  <si>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</si>
  <si>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</si>
  <si>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</si>
  <si>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</si>
  <si>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</si>
  <si>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</si>
  <si>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</si>
  <si>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</si>
  <si>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</si>
  <si>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</si>
  <si>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</si>
  <si>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</si>
  <si>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</si>
  <si>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</si>
  <si>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</si>
  <si>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</si>
  <si>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</si>
  <si>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</si>
  <si>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</si>
  <si>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</si>
  <si>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</si>
  <si>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</si>
  <si>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</si>
  <si>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</si>
  <si>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</si>
  <si>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</si>
  <si>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</si>
  <si>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</si>
  <si>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</si>
  <si>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</si>
  <si>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</si>
  <si>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</si>
  <si>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</si>
  <si>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</si>
  <si>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</si>
  <si>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</si>
  <si>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</si>
  <si>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</si>
  <si>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</si>
  <si>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</si>
  <si>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</si>
  <si>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</si>
  <si>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</si>
  <si>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</si>
  <si>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</si>
  <si>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</si>
  <si>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</si>
  <si>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</si>
  <si>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</si>
  <si>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</si>
  <si>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</si>
  <si>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</si>
  <si>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</si>
  <si>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</si>
  <si>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</si>
  <si>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</si>
  <si>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</si>
  <si>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</si>
  <si>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</si>
  <si>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</si>
  <si>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</si>
  <si>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</si>
  <si>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</si>
  <si>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</si>
  <si>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</si>
  <si>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</si>
  <si>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</si>
  <si>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</si>
  <si>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</si>
  <si>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</si>
  <si>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</si>
  <si>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</si>
  <si>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</si>
  <si>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</si>
  <si>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</si>
  <si>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</si>
  <si>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</si>
  <si>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</si>
  <si>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</si>
  <si>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</si>
  <si>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</si>
  <si>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</si>
  <si>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</si>
  <si>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</si>
  <si>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</si>
  <si>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</si>
  <si>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</si>
  <si>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</si>
  <si>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</si>
  <si>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</si>
  <si>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</si>
  <si>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</si>
  <si>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</si>
  <si>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</si>
  <si>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</si>
  <si>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</si>
  <si>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</si>
  <si>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</si>
  <si>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</si>
  <si>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</si>
  <si>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</si>
  <si>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</si>
  <si>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</si>
  <si>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</si>
  <si>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</si>
  <si>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</si>
  <si>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</si>
  <si>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</si>
  <si>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</si>
  <si>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</si>
  <si>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</si>
  <si>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</si>
  <si>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</si>
  <si>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</si>
  <si>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</si>
  <si>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</si>
  <si>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</si>
  <si>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</si>
  <si>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</si>
  <si>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</si>
  <si>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</si>
  <si>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</si>
  <si>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</si>
  <si>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</si>
  <si>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</si>
  <si>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</si>
  <si>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</si>
  <si>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</si>
  <si>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</si>
  <si>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</si>
  <si>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</si>
  <si>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</si>
  <si>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</si>
  <si>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</si>
  <si>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</si>
  <si>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</si>
  <si>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</si>
  <si>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</si>
  <si>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</si>
  <si>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</si>
  <si>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</si>
  <si>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</si>
  <si>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</si>
  <si>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</si>
  <si>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</si>
  <si>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</si>
  <si>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</si>
  <si>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</si>
  <si>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</si>
  <si>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</si>
  <si>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</si>
  <si>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</si>
  <si>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</si>
  <si>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</si>
  <si>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</si>
  <si>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</si>
  <si>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</si>
  <si>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</si>
  <si>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</si>
  <si>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</si>
  <si>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</si>
  <si>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</si>
  <si>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</si>
  <si>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</si>
  <si>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</si>
  <si>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</si>
  <si>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</si>
  <si>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</si>
  <si>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</si>
  <si>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</si>
  <si>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</si>
  <si>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</si>
  <si>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</si>
  <si>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</si>
  <si>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</si>
  <si>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</si>
  <si>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</si>
  <si>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</si>
  <si>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</si>
  <si>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</si>
  <si>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</si>
  <si>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</si>
  <si>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</si>
  <si>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</si>
  <si>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</si>
  <si>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</si>
  <si>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</si>
  <si>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</si>
  <si>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</si>
  <si>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</si>
  <si>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</si>
  <si>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</si>
  <si>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</si>
  <si>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</si>
  <si>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</si>
  <si>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</si>
  <si>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</si>
  <si>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</si>
  <si>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</si>
  <si>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</si>
  <si>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</si>
  <si>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</si>
  <si>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</si>
  <si>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</si>
  <si>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</si>
  <si>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</si>
  <si>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</si>
  <si>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</si>
  <si>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</si>
  <si>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</si>
  <si>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</si>
  <si>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</si>
  <si>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</si>
  <si>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</si>
  <si>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</si>
  <si>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</si>
  <si>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</si>
  <si>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</si>
  <si>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</si>
  <si>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</si>
  <si>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</si>
  <si>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</si>
  <si>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</si>
  <si>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</si>
  <si>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</si>
  <si>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</si>
  <si>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</si>
  <si>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</si>
  <si>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</si>
  <si>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</si>
  <si>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</si>
  <si>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</si>
  <si>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</si>
  <si>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</si>
  <si>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</si>
  <si>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</si>
  <si>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</si>
  <si>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</si>
  <si>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</si>
  <si>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</si>
  <si>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</si>
  <si>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</si>
  <si>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</si>
  <si>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</si>
  <si>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</si>
  <si>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</si>
  <si>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</si>
  <si>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</si>
  <si>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</si>
  <si>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</si>
  <si>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</si>
  <si>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</si>
  <si>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</si>
  <si>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</si>
  <si>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</si>
  <si>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</si>
  <si>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</si>
  <si>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</si>
  <si>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</si>
  <si>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</si>
  <si>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</si>
  <si>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</si>
  <si>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</si>
  <si>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</si>
  <si>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</si>
  <si>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</si>
  <si>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</si>
  <si>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</si>
  <si>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</si>
  <si>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</si>
  <si>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</si>
  <si>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</si>
  <si>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</si>
  <si>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</si>
  <si>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</si>
  <si>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</si>
  <si>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</si>
  <si>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</si>
  <si>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</si>
  <si>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</si>
  <si>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</si>
  <si>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</si>
  <si>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</si>
  <si>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</si>
  <si>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</si>
  <si>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</si>
  <si>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</si>
  <si>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</si>
  <si>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</si>
  <si>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</si>
  <si>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</si>
  <si>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</si>
  <si>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</si>
  <si>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</si>
  <si>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</si>
  <si>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</si>
  <si>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</si>
  <si>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</si>
  <si>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</si>
  <si>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</si>
  <si>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</si>
  <si>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</si>
  <si>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</si>
  <si>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</si>
  <si>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</si>
  <si>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</si>
  <si>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</si>
  <si>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</si>
  <si>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</si>
  <si>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</si>
  <si>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</si>
  <si>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</si>
  <si>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</si>
  <si>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</si>
  <si>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</si>
  <si>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</si>
  <si>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</si>
  <si>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</si>
  <si>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</si>
  <si>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</si>
  <si>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</si>
  <si>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</si>
  <si>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</si>
  <si>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</si>
  <si>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</si>
  <si>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</si>
  <si>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</si>
  <si>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</si>
  <si>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</si>
  <si>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</si>
  <si>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</si>
  <si>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</si>
  <si>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</si>
  <si>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</si>
  <si>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</si>
  <si>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</si>
  <si>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</si>
  <si>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</si>
  <si>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</si>
  <si>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</si>
  <si>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</si>
  <si>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</si>
  <si>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</si>
  <si>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</si>
  <si>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</si>
  <si>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</si>
  <si>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</si>
  <si>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</si>
  <si>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</si>
  <si>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</si>
  <si>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</si>
  <si>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</si>
  <si>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</si>
  <si>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</si>
  <si>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</si>
  <si>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</si>
  <si>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</si>
  <si>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</si>
  <si>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</si>
  <si>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</si>
  <si>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</si>
  <si>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</si>
  <si>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</si>
  <si>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</si>
  <si>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</si>
  <si>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</si>
  <si>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</si>
  <si>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</si>
  <si>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</si>
  <si>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</si>
  <si>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</si>
  <si>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</si>
  <si>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</si>
  <si>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</si>
  <si>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</si>
  <si>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</si>
  <si>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</si>
  <si>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</si>
  <si>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</si>
  <si>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</si>
  <si>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</si>
  <si>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</si>
  <si>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</si>
  <si>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</si>
  <si>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</si>
  <si>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</si>
  <si>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</si>
  <si>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</si>
  <si>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</si>
  <si>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</si>
  <si>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</si>
  <si>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</si>
  <si>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</si>
  <si>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</si>
  <si>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</si>
  <si>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</si>
  <si>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</si>
  <si>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</si>
  <si>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</si>
  <si>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</si>
  <si>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</si>
  <si>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</si>
  <si>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</si>
  <si>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</si>
  <si>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</si>
  <si>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</si>
  <si>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</si>
  <si>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</si>
  <si>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</si>
  <si>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</si>
  <si>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</si>
  <si>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</si>
  <si>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</si>
  <si>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</si>
  <si>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</si>
  <si>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</si>
  <si>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</si>
  <si>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</si>
  <si>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</si>
  <si>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</si>
  <si>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</si>
  <si>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</si>
  <si>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</si>
  <si>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</si>
  <si>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</si>
  <si>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</si>
  <si>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</si>
  <si>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</si>
  <si>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</si>
  <si>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</si>
  <si>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</si>
  <si>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</si>
  <si>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</si>
  <si>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</si>
  <si>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</si>
  <si>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</si>
  <si>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</si>
  <si>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</si>
  <si>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</si>
  <si>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</si>
  <si>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</si>
  <si>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</si>
  <si>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</si>
  <si>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</si>
  <si>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</si>
  <si>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</si>
  <si>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</si>
  <si>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</si>
  <si>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</si>
  <si>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</si>
  <si>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</si>
  <si>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</si>
  <si>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</si>
  <si>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</si>
  <si>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</si>
  <si>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</si>
  <si>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</si>
  <si>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</si>
  <si>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</si>
  <si>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</si>
  <si>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</si>
  <si>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</si>
  <si>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</si>
  <si>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</si>
  <si>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</si>
  <si>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</si>
  <si>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</si>
  <si>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</si>
  <si>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</si>
  <si>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</si>
  <si>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</si>
  <si>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</si>
  <si>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</si>
  <si>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</si>
  <si>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</si>
  <si>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</si>
  <si>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</si>
  <si>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</si>
  <si>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</si>
  <si>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</si>
  <si>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</si>
  <si>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</si>
  <si>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</si>
  <si>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</si>
  <si>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</si>
  <si>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</si>
  <si>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</si>
  <si>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</si>
  <si>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</si>
  <si>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</si>
  <si>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</si>
  <si>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</si>
  <si>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</si>
  <si>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</si>
  <si>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</si>
  <si>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</si>
  <si>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</si>
  <si>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</si>
  <si>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</si>
  <si>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</si>
  <si>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</si>
  <si>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</si>
  <si>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</si>
  <si>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</si>
  <si>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</si>
  <si>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</si>
  <si>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</si>
  <si>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</si>
  <si>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</si>
  <si>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</si>
  <si>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</si>
  <si>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</si>
  <si>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</si>
  <si>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</si>
  <si>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</si>
  <si>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</si>
  <si>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</si>
  <si>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</si>
  <si>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</si>
  <si>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</si>
  <si>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</si>
  <si>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</si>
  <si>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</si>
  <si>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</si>
  <si>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</si>
  <si>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</si>
  <si>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</si>
  <si>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</si>
  <si>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</si>
  <si>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</si>
  <si>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</si>
  <si>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</si>
  <si>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</si>
  <si>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</si>
  <si>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</si>
  <si>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</si>
  <si>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</si>
  <si>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</si>
  <si>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</si>
  <si>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</si>
  <si>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</si>
  <si>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</si>
  <si>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</si>
  <si>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</si>
  <si>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</si>
  <si>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</si>
  <si>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</si>
  <si>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</si>
  <si>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</si>
  <si>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</si>
  <si>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</si>
  <si>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</si>
  <si>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</si>
  <si>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</si>
  <si>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</si>
  <si>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</si>
  <si>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</si>
  <si>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</si>
  <si>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</si>
  <si>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</si>
  <si>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</si>
  <si>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</si>
  <si>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</si>
  <si>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</si>
  <si>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</si>
  <si>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</si>
  <si>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</si>
  <si>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</si>
  <si>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</si>
  <si>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</si>
  <si>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</si>
  <si>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</si>
  <si>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</si>
  <si>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</si>
  <si>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</si>
  <si>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</si>
  <si>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</si>
  <si>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</si>
  <si>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</si>
  <si>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</si>
  <si>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</si>
  <si>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</si>
  <si>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</si>
  <si>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</si>
  <si>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</si>
  <si>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</si>
  <si>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</si>
  <si>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</si>
  <si>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</si>
  <si>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</si>
  <si>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</si>
  <si>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</si>
  <si>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</si>
  <si>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</si>
  <si>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</si>
  <si>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</si>
  <si>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</si>
  <si>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</si>
  <si>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</si>
  <si>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</si>
  <si>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</si>
  <si>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</si>
  <si>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</si>
  <si>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</si>
  <si>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</si>
  <si>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</si>
  <si>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</si>
  <si>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</si>
  <si>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</si>
  <si>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</si>
  <si>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</si>
  <si>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</si>
  <si>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</si>
  <si>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</si>
  <si>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</si>
  <si>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</si>
  <si>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</si>
  <si>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</si>
  <si>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IVANSKA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</si>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</sst>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1044330.11</v>
      </c>
      <c r="D2" s="7">
        <f>'PR-RAS'!E6</f>
        <v>1049330.9599999997</v>
      </c>
      <c r="E2" s="7">
        <v>0</v>
      </c>
      <c r="F2" s="7">
        <v>0</v>
      </c>
      <c r="G2" s="8">
        <f t="shared" ref="G2:G274" si="0">(B2/1000)*(C2*1+D2*2)</f>
        <v>3142.9920299999994</v>
      </c>
      <c r="H2" s="8">
        <f t="shared" ref="H2:H274" si="1">ABS(C2-ROUND(C2,0))+ABS(D2-ROUND(D2,0))</f>
        <v>0.15000000025611371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367339.11</v>
      </c>
      <c r="D3" s="2">
        <f>'PR-RAS'!E7</f>
        <v>394741.00999999995</v>
      </c>
      <c r="E3" s="2">
        <v>0</v>
      </c>
      <c r="F3" s="2">
        <v>0</v>
      </c>
      <c r="G3" s="3">
        <f t="shared" si="0"/>
        <v>2313.6422599999996</v>
      </c>
      <c r="H3" s="3">
        <f t="shared" si="1"/>
        <v>0.11999999993713573</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345164.92</v>
      </c>
      <c r="D4" s="2">
        <f>'PR-RAS'!E8</f>
        <v>378885.41</v>
      </c>
      <c r="E4" s="2">
        <v>0</v>
      </c>
      <c r="F4" s="2">
        <v>0</v>
      </c>
      <c r="G4" s="3">
        <f t="shared" si="0"/>
        <v>3308.8072200000001</v>
      </c>
      <c r="H4" s="3">
        <f t="shared" si="1"/>
        <v>0.48999999999068677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345164.92</v>
      </c>
      <c r="D5" s="2">
        <f>'PR-RAS'!E9</f>
        <v>378885.41</v>
      </c>
      <c r="E5" s="2">
        <v>0</v>
      </c>
      <c r="F5" s="2">
        <v>0</v>
      </c>
      <c r="G5" s="3">
        <f t="shared" si="0"/>
        <v>4411.7429600000005</v>
      </c>
      <c r="H5" s="3">
        <f t="shared" si="1"/>
        <v>0.48999999999068677</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17801.64</v>
      </c>
      <c r="D19" s="2">
        <f>'PR-RAS'!E23</f>
        <v>12478.25</v>
      </c>
      <c r="E19" s="2">
        <v>0</v>
      </c>
      <c r="F19" s="2">
        <v>0</v>
      </c>
      <c r="G19" s="3">
        <f t="shared" si="0"/>
        <v>769.6465199999999</v>
      </c>
      <c r="H19" s="3">
        <f t="shared" si="1"/>
        <v>0.61000000000058208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17801.64</v>
      </c>
      <c r="D23" s="2">
        <f>'PR-RAS'!E27</f>
        <v>12478.25</v>
      </c>
      <c r="E23" s="2">
        <v>0</v>
      </c>
      <c r="F23" s="2">
        <v>0</v>
      </c>
      <c r="G23" s="3">
        <f t="shared" si="0"/>
        <v>940.67907999999989</v>
      </c>
      <c r="H23" s="3">
        <f t="shared" si="1"/>
        <v>0.61000000000058208</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4372.55</v>
      </c>
      <c r="D25" s="2">
        <f>'PR-RAS'!E29</f>
        <v>3377.3500000000004</v>
      </c>
      <c r="E25" s="2">
        <v>0</v>
      </c>
      <c r="F25" s="2">
        <v>0</v>
      </c>
      <c r="G25" s="3">
        <f t="shared" si="0"/>
        <v>267.05400000000003</v>
      </c>
      <c r="H25" s="3">
        <f t="shared" si="1"/>
        <v>0.8000000000001819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4372.55</v>
      </c>
      <c r="D27" s="2">
        <f>'PR-RAS'!E31</f>
        <v>3246.34</v>
      </c>
      <c r="E27" s="2">
        <v>0</v>
      </c>
      <c r="F27" s="2">
        <v>0</v>
      </c>
      <c r="G27" s="3">
        <f t="shared" si="0"/>
        <v>282.49597999999997</v>
      </c>
      <c r="H27" s="3">
        <f t="shared" si="1"/>
        <v>0.78999999999996362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131.01</v>
      </c>
      <c r="E29" s="2">
        <v>0</v>
      </c>
      <c r="F29" s="2">
        <v>0</v>
      </c>
      <c r="G29" s="3">
        <f t="shared" si="0"/>
        <v>7.3365599999999995</v>
      </c>
      <c r="H29" s="3">
        <f t="shared" si="1"/>
        <v>9.9999999999909051E-3</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487289.37</v>
      </c>
      <c r="D45" s="2">
        <f>'PR-RAS'!E49</f>
        <v>372745.89</v>
      </c>
      <c r="E45" s="2">
        <v>0</v>
      </c>
      <c r="F45" s="2">
        <v>0</v>
      </c>
      <c r="G45" s="3">
        <f t="shared" si="0"/>
        <v>54242.370599999995</v>
      </c>
      <c r="H45" s="3">
        <f t="shared" si="1"/>
        <v>0.47999999998137355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87850.72</v>
      </c>
      <c r="D49" s="2">
        <f>'PR-RAS'!E53</f>
        <v>0</v>
      </c>
      <c r="E49" s="2">
        <v>0</v>
      </c>
      <c r="F49" s="2">
        <v>0</v>
      </c>
      <c r="G49" s="3">
        <f t="shared" si="0"/>
        <v>4216.8345600000002</v>
      </c>
      <c r="H49" s="3">
        <f t="shared" si="1"/>
        <v>0.27999999999883585</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87850.72</v>
      </c>
      <c r="D53" s="2">
        <f>'PR-RAS'!E57</f>
        <v>0</v>
      </c>
      <c r="E53" s="2">
        <v>0</v>
      </c>
      <c r="F53" s="2">
        <v>0</v>
      </c>
      <c r="G53" s="3">
        <f t="shared" si="0"/>
        <v>4568.2374399999999</v>
      </c>
      <c r="H53" s="3">
        <f t="shared" si="1"/>
        <v>0.27999999999883585</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122366.04</v>
      </c>
      <c r="D54" s="2">
        <f>'PR-RAS'!E58</f>
        <v>47645.14</v>
      </c>
      <c r="E54" s="2">
        <v>0</v>
      </c>
      <c r="F54" s="2">
        <v>0</v>
      </c>
      <c r="G54" s="3">
        <f t="shared" si="0"/>
        <v>11535.784960000001</v>
      </c>
      <c r="H54" s="3">
        <f t="shared" si="1"/>
        <v>0.17999999999301508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77366.039999999994</v>
      </c>
      <c r="D55" s="2">
        <f>'PR-RAS'!E59</f>
        <v>47645.14</v>
      </c>
      <c r="E55" s="2">
        <v>0</v>
      </c>
      <c r="F55" s="2">
        <v>0</v>
      </c>
      <c r="G55" s="3">
        <f t="shared" si="0"/>
        <v>9323.4412800000009</v>
      </c>
      <c r="H55" s="3">
        <f t="shared" si="1"/>
        <v>0.17999999999301508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45000</v>
      </c>
      <c r="D56" s="2">
        <f>'PR-RAS'!E60</f>
        <v>0</v>
      </c>
      <c r="E56" s="2">
        <v>0</v>
      </c>
      <c r="F56" s="2">
        <v>0</v>
      </c>
      <c r="G56" s="3">
        <f t="shared" si="0"/>
        <v>2475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248309.7</v>
      </c>
      <c r="D60" s="2">
        <f>'PR-RAS'!E64</f>
        <v>258839.46</v>
      </c>
      <c r="E60" s="2">
        <v>0</v>
      </c>
      <c r="F60" s="2">
        <v>0</v>
      </c>
      <c r="G60" s="3">
        <f t="shared" si="0"/>
        <v>45193.328579999994</v>
      </c>
      <c r="H60" s="3">
        <f t="shared" si="1"/>
        <v>0.7599999999802094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248309.7</v>
      </c>
      <c r="D63" s="2">
        <f>'PR-RAS'!E67</f>
        <v>258839.46</v>
      </c>
      <c r="E63" s="2">
        <v>0</v>
      </c>
      <c r="F63" s="2">
        <v>0</v>
      </c>
      <c r="G63" s="3">
        <f>(B63/1000)*(C63*1+D63*2)</f>
        <v>47491.294439999998</v>
      </c>
      <c r="H63" s="3">
        <f>ABS(C63-ROUND(C63,0))+ABS(D63-ROUND(D63,0))</f>
        <v>0.7599999999802094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4975.4399999999996</v>
      </c>
      <c r="D64" s="2">
        <f>'PR-RAS'!E68</f>
        <v>563.84</v>
      </c>
      <c r="E64" s="2">
        <v>0</v>
      </c>
      <c r="F64" s="2">
        <v>0</v>
      </c>
      <c r="G64" s="3">
        <f t="shared" si="0"/>
        <v>384.49655999999999</v>
      </c>
      <c r="H64" s="3">
        <f t="shared" si="1"/>
        <v>0.59999999999956799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4975.4399999999996</v>
      </c>
      <c r="D65" s="2">
        <f>'PR-RAS'!E69</f>
        <v>563.84</v>
      </c>
      <c r="E65" s="2">
        <v>0</v>
      </c>
      <c r="F65" s="2">
        <v>0</v>
      </c>
      <c r="G65" s="3">
        <f t="shared" si="0"/>
        <v>390.59967999999998</v>
      </c>
      <c r="H65" s="3">
        <f t="shared" si="1"/>
        <v>0.59999999999956799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23787.47</v>
      </c>
      <c r="D70" s="2">
        <f>'PR-RAS'!E74</f>
        <v>65697.45</v>
      </c>
      <c r="E70" s="2">
        <v>0</v>
      </c>
      <c r="F70" s="2">
        <v>0</v>
      </c>
      <c r="G70" s="3">
        <f t="shared" si="0"/>
        <v>10707.58353</v>
      </c>
      <c r="H70" s="3">
        <f t="shared" si="1"/>
        <v>0.91999999999825377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23787.47</v>
      </c>
      <c r="D71" s="2">
        <f>'PR-RAS'!E75</f>
        <v>65697.45</v>
      </c>
      <c r="E71" s="2">
        <v>0</v>
      </c>
      <c r="F71" s="2">
        <v>0</v>
      </c>
      <c r="G71" s="3">
        <f t="shared" si="0"/>
        <v>10862.7659</v>
      </c>
      <c r="H71" s="3">
        <f t="shared" si="1"/>
        <v>0.91999999999825377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55256.68</v>
      </c>
      <c r="D78" s="2">
        <f>'PR-RAS'!E82</f>
        <v>26720.320000000003</v>
      </c>
      <c r="E78" s="2">
        <v>0</v>
      </c>
      <c r="F78" s="2">
        <v>0</v>
      </c>
      <c r="G78" s="3">
        <f t="shared" si="0"/>
        <v>8369.6936400000013</v>
      </c>
      <c r="H78" s="3">
        <f t="shared" si="1"/>
        <v>0.6400000000030559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20.05</v>
      </c>
      <c r="D79" s="2">
        <f>'PR-RAS'!E83</f>
        <v>39.11</v>
      </c>
      <c r="E79" s="2">
        <v>0</v>
      </c>
      <c r="F79" s="2">
        <v>0</v>
      </c>
      <c r="G79" s="3">
        <f t="shared" si="0"/>
        <v>7.6650599999999995</v>
      </c>
      <c r="H79" s="3">
        <f t="shared" si="1"/>
        <v>0.16000000000000014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20.05</v>
      </c>
      <c r="D82" s="2">
        <f>'PR-RAS'!E86</f>
        <v>39.11</v>
      </c>
      <c r="E82" s="2">
        <v>0</v>
      </c>
      <c r="F82" s="2">
        <v>0</v>
      </c>
      <c r="G82" s="3">
        <f t="shared" si="0"/>
        <v>7.9598699999999996</v>
      </c>
      <c r="H82" s="3">
        <f t="shared" si="1"/>
        <v>0.16000000000000014</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55236.63</v>
      </c>
      <c r="D87" s="2">
        <f>'PR-RAS'!E91</f>
        <v>26681.210000000003</v>
      </c>
      <c r="E87" s="2">
        <v>0</v>
      </c>
      <c r="F87" s="2">
        <v>0</v>
      </c>
      <c r="G87" s="3">
        <f t="shared" si="0"/>
        <v>9339.5182999999997</v>
      </c>
      <c r="H87" s="3">
        <f t="shared" si="1"/>
        <v>0.58000000000538421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55235.57</v>
      </c>
      <c r="D89" s="2">
        <f>'PR-RAS'!E93</f>
        <v>26512.7</v>
      </c>
      <c r="E89" s="2">
        <v>0</v>
      </c>
      <c r="F89" s="2">
        <v>0</v>
      </c>
      <c r="G89" s="3">
        <f t="shared" si="0"/>
        <v>9526.9653600000001</v>
      </c>
      <c r="H89" s="3">
        <f t="shared" si="1"/>
        <v>0.72999999999956344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1.06</v>
      </c>
      <c r="D90" s="2">
        <f>'PR-RAS'!E94</f>
        <v>0.9</v>
      </c>
      <c r="E90" s="2">
        <v>0</v>
      </c>
      <c r="F90" s="2">
        <v>0</v>
      </c>
      <c r="G90" s="3">
        <f t="shared" si="0"/>
        <v>0.25454000000000004</v>
      </c>
      <c r="H90" s="3">
        <f t="shared" si="1"/>
        <v>0.16000000000000003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167.61</v>
      </c>
      <c r="E93" s="2">
        <v>0</v>
      </c>
      <c r="F93" s="2">
        <v>0</v>
      </c>
      <c r="G93" s="3">
        <f t="shared" si="0"/>
        <v>30.840240000000001</v>
      </c>
      <c r="H93" s="3">
        <f t="shared" si="1"/>
        <v>0.38999999999998636</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133820.41</v>
      </c>
      <c r="D102" s="2">
        <f>'PR-RAS'!E106</f>
        <v>252921.71999999997</v>
      </c>
      <c r="E102" s="2">
        <v>0</v>
      </c>
      <c r="F102" s="2">
        <v>0</v>
      </c>
      <c r="G102" s="3">
        <f t="shared" si="0"/>
        <v>64606.048849999999</v>
      </c>
      <c r="H102" s="3">
        <f t="shared" si="1"/>
        <v>0.69000000003143214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18551.39</v>
      </c>
      <c r="D103" s="2">
        <f>'PR-RAS'!E107</f>
        <v>18582.66</v>
      </c>
      <c r="E103" s="2">
        <v>0</v>
      </c>
      <c r="F103" s="2">
        <v>0</v>
      </c>
      <c r="G103" s="3">
        <f t="shared" si="0"/>
        <v>5683.1044199999997</v>
      </c>
      <c r="H103" s="3">
        <f t="shared" si="1"/>
        <v>0.72999999999956344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5.7</v>
      </c>
      <c r="D106" s="2">
        <f>'PR-RAS'!E110</f>
        <v>11.22</v>
      </c>
      <c r="E106" s="2">
        <v>0</v>
      </c>
      <c r="F106" s="2">
        <v>0</v>
      </c>
      <c r="G106" s="3">
        <f t="shared" si="0"/>
        <v>2.9546999999999999</v>
      </c>
      <c r="H106" s="3">
        <f t="shared" si="1"/>
        <v>0.52000000000000046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18545.689999999999</v>
      </c>
      <c r="D107" s="2">
        <f>'PR-RAS'!E111</f>
        <v>18571.439999999999</v>
      </c>
      <c r="E107" s="2">
        <v>0</v>
      </c>
      <c r="F107" s="2">
        <v>0</v>
      </c>
      <c r="G107" s="3">
        <f t="shared" si="0"/>
        <v>5902.9884199999988</v>
      </c>
      <c r="H107" s="3">
        <f t="shared" si="1"/>
        <v>0.75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60141.67</v>
      </c>
      <c r="D108" s="2">
        <f>'PR-RAS'!E112</f>
        <v>200851.81999999998</v>
      </c>
      <c r="E108" s="2">
        <v>0</v>
      </c>
      <c r="F108" s="2">
        <v>0</v>
      </c>
      <c r="G108" s="3">
        <f t="shared" si="0"/>
        <v>49417.448169999996</v>
      </c>
      <c r="H108" s="3">
        <f t="shared" si="1"/>
        <v>0.51000000002386514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40069.120000000003</v>
      </c>
      <c r="D111" s="2">
        <f>'PR-RAS'!E115</f>
        <v>176121.61</v>
      </c>
      <c r="E111" s="2">
        <v>0</v>
      </c>
      <c r="F111" s="2">
        <v>0</v>
      </c>
      <c r="G111" s="3">
        <f t="shared" si="0"/>
        <v>43154.357399999994</v>
      </c>
      <c r="H111" s="3">
        <f t="shared" si="1"/>
        <v>0.51000000001658918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20072.55</v>
      </c>
      <c r="D113" s="2">
        <f>'PR-RAS'!E117</f>
        <v>24730.21</v>
      </c>
      <c r="E113" s="2">
        <v>0</v>
      </c>
      <c r="F113" s="2">
        <v>0</v>
      </c>
      <c r="G113" s="3">
        <f t="shared" si="0"/>
        <v>7787.6926400000002</v>
      </c>
      <c r="H113" s="3">
        <f t="shared" si="1"/>
        <v>0.65999999999985448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55127.35</v>
      </c>
      <c r="D116" s="2">
        <f>'PR-RAS'!E120</f>
        <v>33487.24</v>
      </c>
      <c r="E116" s="2">
        <v>0</v>
      </c>
      <c r="F116" s="2">
        <v>0</v>
      </c>
      <c r="G116" s="3">
        <f t="shared" si="0"/>
        <v>14041.710449999999</v>
      </c>
      <c r="H116" s="3">
        <f t="shared" si="1"/>
        <v>0.58999999999650754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55127.35</v>
      </c>
      <c r="D118" s="2">
        <f>'PR-RAS'!E122</f>
        <v>33487.24</v>
      </c>
      <c r="E118" s="2">
        <v>0</v>
      </c>
      <c r="F118" s="2">
        <v>0</v>
      </c>
      <c r="G118" s="3">
        <f t="shared" si="0"/>
        <v>14285.91411</v>
      </c>
      <c r="H118" s="3">
        <f t="shared" si="1"/>
        <v>0.58999999999650754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461.59</v>
      </c>
      <c r="D121" s="2">
        <f>'PR-RAS'!E125</f>
        <v>0</v>
      </c>
      <c r="E121" s="2">
        <v>0</v>
      </c>
      <c r="F121" s="2">
        <v>0</v>
      </c>
      <c r="G121" s="3">
        <f t="shared" si="0"/>
        <v>55.390799999999992</v>
      </c>
      <c r="H121" s="3">
        <f t="shared" si="1"/>
        <v>0.41000000000002501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461.59</v>
      </c>
      <c r="D122" s="2">
        <f>'PR-RAS'!E126</f>
        <v>0</v>
      </c>
      <c r="E122" s="2">
        <v>0</v>
      </c>
      <c r="F122" s="2">
        <v>0</v>
      </c>
      <c r="G122" s="3">
        <f t="shared" si="0"/>
        <v>55.852389999999993</v>
      </c>
      <c r="H122" s="3">
        <f t="shared" si="1"/>
        <v>0.41000000000002501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461.59</v>
      </c>
      <c r="D124" s="2">
        <f>'PR-RAS'!E128</f>
        <v>0</v>
      </c>
      <c r="E124" s="2">
        <v>0</v>
      </c>
      <c r="F124" s="2">
        <v>0</v>
      </c>
      <c r="G124" s="3">
        <f t="shared" si="0"/>
        <v>56.775569999999995</v>
      </c>
      <c r="H124" s="3">
        <f t="shared" si="1"/>
        <v>0.41000000000002501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162.94999999999999</v>
      </c>
      <c r="D136" s="2">
        <f>'PR-RAS'!E140</f>
        <v>2202.02</v>
      </c>
      <c r="E136" s="2">
        <v>0</v>
      </c>
      <c r="F136" s="2">
        <v>0</v>
      </c>
      <c r="G136" s="3">
        <f t="shared" si="0"/>
        <v>616.54364999999996</v>
      </c>
      <c r="H136" s="3">
        <f t="shared" si="1"/>
        <v>6.9999999999993179E-2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162.94999999999999</v>
      </c>
      <c r="D147" s="2">
        <f>'PR-RAS'!E151</f>
        <v>2202.02</v>
      </c>
      <c r="E147" s="2">
        <v>0</v>
      </c>
      <c r="F147" s="2">
        <v>0</v>
      </c>
      <c r="G147" s="3">
        <f t="shared" si="0"/>
        <v>666.78053999999997</v>
      </c>
      <c r="H147" s="3">
        <f t="shared" si="1"/>
        <v>6.9999999999993179E-2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872318.87000000011</v>
      </c>
      <c r="D148" s="2">
        <f>'PR-RAS'!E152</f>
        <v>789490.65</v>
      </c>
      <c r="E148" s="2">
        <v>0</v>
      </c>
      <c r="F148" s="2">
        <v>0</v>
      </c>
      <c r="G148" s="3">
        <f t="shared" si="0"/>
        <v>360341.12498999998</v>
      </c>
      <c r="H148" s="3">
        <f t="shared" si="1"/>
        <v>0.47999999986495823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247283.58</v>
      </c>
      <c r="D149" s="2">
        <f>'PR-RAS'!E153</f>
        <v>249682.48</v>
      </c>
      <c r="E149" s="2">
        <v>0</v>
      </c>
      <c r="F149" s="2">
        <v>0</v>
      </c>
      <c r="G149" s="3">
        <f t="shared" si="0"/>
        <v>110503.98392</v>
      </c>
      <c r="H149" s="3">
        <f t="shared" si="1"/>
        <v>0.90000000002328306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155848.63</v>
      </c>
      <c r="D150" s="2">
        <f>'PR-RAS'!E154</f>
        <v>158894.42000000001</v>
      </c>
      <c r="E150" s="2">
        <v>0</v>
      </c>
      <c r="F150" s="2">
        <v>0</v>
      </c>
      <c r="G150" s="3">
        <f t="shared" si="0"/>
        <v>70571.983030000003</v>
      </c>
      <c r="H150" s="3">
        <f t="shared" si="1"/>
        <v>0.79000000000814907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155848.63</v>
      </c>
      <c r="D151" s="2">
        <f>'PR-RAS'!E155</f>
        <v>158894.42000000001</v>
      </c>
      <c r="E151" s="2">
        <v>0</v>
      </c>
      <c r="F151" s="2">
        <v>0</v>
      </c>
      <c r="G151" s="3">
        <f t="shared" si="0"/>
        <v>71045.620500000005</v>
      </c>
      <c r="H151" s="3">
        <f t="shared" si="1"/>
        <v>0.79000000000814907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19887.11</v>
      </c>
      <c r="D155" s="2">
        <f>'PR-RAS'!E159</f>
        <v>19653.400000000001</v>
      </c>
      <c r="E155" s="2">
        <v>0</v>
      </c>
      <c r="F155" s="2">
        <v>0</v>
      </c>
      <c r="G155" s="3">
        <f t="shared" si="0"/>
        <v>9115.8621400000011</v>
      </c>
      <c r="H155" s="3">
        <f t="shared" si="1"/>
        <v>0.51000000000203727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71547.839999999997</v>
      </c>
      <c r="D156" s="2">
        <f>'PR-RAS'!E160</f>
        <v>71134.66</v>
      </c>
      <c r="E156" s="2">
        <v>0</v>
      </c>
      <c r="F156" s="2">
        <v>0</v>
      </c>
      <c r="G156" s="3">
        <f t="shared" si="0"/>
        <v>33141.659800000001</v>
      </c>
      <c r="H156" s="3">
        <f t="shared" si="1"/>
        <v>0.5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39653.03</v>
      </c>
      <c r="D157" s="2">
        <f>'PR-RAS'!E161</f>
        <v>38427.54</v>
      </c>
      <c r="E157" s="2">
        <v>0</v>
      </c>
      <c r="F157" s="2">
        <v>0</v>
      </c>
      <c r="G157" s="3">
        <f t="shared" si="0"/>
        <v>18175.265159999999</v>
      </c>
      <c r="H157" s="3">
        <f t="shared" si="1"/>
        <v>0.48999999999796273</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31894.81</v>
      </c>
      <c r="D158" s="2">
        <f>'PR-RAS'!E162</f>
        <v>32707.119999999999</v>
      </c>
      <c r="E158" s="2">
        <v>0</v>
      </c>
      <c r="F158" s="2">
        <v>0</v>
      </c>
      <c r="G158" s="3">
        <f t="shared" si="0"/>
        <v>15277.520850000001</v>
      </c>
      <c r="H158" s="3">
        <f t="shared" si="1"/>
        <v>0.30999999999767169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474625.14000000007</v>
      </c>
      <c r="D160" s="2">
        <f>'PR-RAS'!E164</f>
        <v>347449.24999999994</v>
      </c>
      <c r="E160" s="2">
        <v>0</v>
      </c>
      <c r="F160" s="2">
        <v>0</v>
      </c>
      <c r="G160" s="3">
        <f t="shared" si="0"/>
        <v>185954.25876</v>
      </c>
      <c r="H160" s="3">
        <f t="shared" si="1"/>
        <v>0.39000000001396984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15536.33</v>
      </c>
      <c r="D161" s="2">
        <f>'PR-RAS'!E165</f>
        <v>10848.25</v>
      </c>
      <c r="E161" s="2">
        <v>0</v>
      </c>
      <c r="F161" s="2">
        <v>0</v>
      </c>
      <c r="G161" s="3">
        <f t="shared" si="0"/>
        <v>5957.2528000000002</v>
      </c>
      <c r="H161" s="3">
        <f t="shared" si="1"/>
        <v>0.57999999999992724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39</v>
      </c>
      <c r="D162" s="2">
        <f>'PR-RAS'!E166</f>
        <v>0</v>
      </c>
      <c r="E162" s="2">
        <v>0</v>
      </c>
      <c r="F162" s="2">
        <v>0</v>
      </c>
      <c r="G162" s="3">
        <f t="shared" si="0"/>
        <v>6.2789999999999999</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12330.24</v>
      </c>
      <c r="D163" s="2">
        <f>'PR-RAS'!E167</f>
        <v>6163.27</v>
      </c>
      <c r="E163" s="2">
        <v>0</v>
      </c>
      <c r="F163" s="2">
        <v>0</v>
      </c>
      <c r="G163" s="3">
        <f t="shared" si="0"/>
        <v>3994.3983600000001</v>
      </c>
      <c r="H163" s="3">
        <f t="shared" si="1"/>
        <v>0.51000000000021828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789.34</v>
      </c>
      <c r="D164" s="2">
        <f>'PR-RAS'!E168</f>
        <v>2142.33</v>
      </c>
      <c r="E164" s="2">
        <v>0</v>
      </c>
      <c r="F164" s="2">
        <v>0</v>
      </c>
      <c r="G164" s="3">
        <f t="shared" si="0"/>
        <v>827.06200000000001</v>
      </c>
      <c r="H164" s="3">
        <f t="shared" si="1"/>
        <v>0.66999999999995907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2377.75</v>
      </c>
      <c r="D165" s="2">
        <f>'PR-RAS'!E169</f>
        <v>2542.65</v>
      </c>
      <c r="E165" s="2">
        <v>0</v>
      </c>
      <c r="F165" s="2">
        <v>0</v>
      </c>
      <c r="G165" s="3">
        <f t="shared" si="0"/>
        <v>1223.9402</v>
      </c>
      <c r="H165" s="3">
        <f t="shared" si="1"/>
        <v>0.59999999999990905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77496.06</v>
      </c>
      <c r="D166" s="2">
        <f>'PR-RAS'!E170</f>
        <v>64187.77</v>
      </c>
      <c r="E166" s="2">
        <v>0</v>
      </c>
      <c r="F166" s="2">
        <v>0</v>
      </c>
      <c r="G166" s="3">
        <f t="shared" si="0"/>
        <v>33968.813999999998</v>
      </c>
      <c r="H166" s="3">
        <f t="shared" si="1"/>
        <v>0.29000000000087311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11571.72</v>
      </c>
      <c r="D167" s="2">
        <f>'PR-RAS'!E171</f>
        <v>12457.86</v>
      </c>
      <c r="E167" s="2">
        <v>0</v>
      </c>
      <c r="F167" s="2">
        <v>0</v>
      </c>
      <c r="G167" s="3">
        <f t="shared" si="0"/>
        <v>6056.9150400000008</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9285.17</v>
      </c>
      <c r="D168" s="2">
        <f>'PR-RAS'!E172</f>
        <v>10564.43</v>
      </c>
      <c r="E168" s="2">
        <v>0</v>
      </c>
      <c r="F168" s="2">
        <v>0</v>
      </c>
      <c r="G168" s="3">
        <f t="shared" si="0"/>
        <v>5079.1430099999998</v>
      </c>
      <c r="H168" s="3">
        <f t="shared" si="1"/>
        <v>0.6000000000003638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22777.95</v>
      </c>
      <c r="D169" s="2">
        <f>'PR-RAS'!E173</f>
        <v>26349.02</v>
      </c>
      <c r="E169" s="2">
        <v>0</v>
      </c>
      <c r="F169" s="2">
        <v>0</v>
      </c>
      <c r="G169" s="3">
        <f t="shared" si="0"/>
        <v>12679.966320000001</v>
      </c>
      <c r="H169" s="3">
        <f t="shared" si="1"/>
        <v>6.9999999999708962E-2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31742.37</v>
      </c>
      <c r="D170" s="2">
        <f>'PR-RAS'!E174</f>
        <v>11742.11</v>
      </c>
      <c r="E170" s="2">
        <v>0</v>
      </c>
      <c r="F170" s="2">
        <v>0</v>
      </c>
      <c r="G170" s="3">
        <f t="shared" si="0"/>
        <v>9333.2937099999999</v>
      </c>
      <c r="H170" s="3">
        <f t="shared" si="1"/>
        <v>0.47999999999956344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2118.85</v>
      </c>
      <c r="D171" s="2">
        <f>'PR-RAS'!E175</f>
        <v>2206.25</v>
      </c>
      <c r="E171" s="2">
        <v>0</v>
      </c>
      <c r="F171" s="2">
        <v>0</v>
      </c>
      <c r="G171" s="3">
        <f t="shared" si="0"/>
        <v>1110.3295000000001</v>
      </c>
      <c r="H171" s="3">
        <f t="shared" si="1"/>
        <v>0.40000000000009095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868.1</v>
      </c>
      <c r="E173" s="2">
        <v>0</v>
      </c>
      <c r="F173" s="2">
        <v>0</v>
      </c>
      <c r="G173" s="3">
        <f t="shared" si="0"/>
        <v>298.62639999999999</v>
      </c>
      <c r="H173" s="3">
        <f t="shared" si="1"/>
        <v>0.10000000000002274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317199.90000000008</v>
      </c>
      <c r="D174" s="2">
        <f>'PR-RAS'!E178</f>
        <v>250038.3</v>
      </c>
      <c r="E174" s="2">
        <v>0</v>
      </c>
      <c r="F174" s="2">
        <v>0</v>
      </c>
      <c r="G174" s="3">
        <f t="shared" si="0"/>
        <v>141388.8345</v>
      </c>
      <c r="H174" s="3">
        <f t="shared" si="1"/>
        <v>0.39999999990686774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4439.92</v>
      </c>
      <c r="D175" s="2">
        <f>'PR-RAS'!E179</f>
        <v>5008.54</v>
      </c>
      <c r="E175" s="2">
        <v>0</v>
      </c>
      <c r="F175" s="2">
        <v>0</v>
      </c>
      <c r="G175" s="3">
        <f t="shared" si="0"/>
        <v>2515.518</v>
      </c>
      <c r="H175" s="3">
        <f t="shared" si="1"/>
        <v>0.53999999999996362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230766.13</v>
      </c>
      <c r="D176" s="2">
        <f>'PR-RAS'!E180</f>
        <v>164036.92000000001</v>
      </c>
      <c r="E176" s="2">
        <v>0</v>
      </c>
      <c r="F176" s="2">
        <v>0</v>
      </c>
      <c r="G176" s="3">
        <f t="shared" si="0"/>
        <v>97796.994749999983</v>
      </c>
      <c r="H176" s="3">
        <f t="shared" si="1"/>
        <v>0.20999999999185093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8321.9500000000007</v>
      </c>
      <c r="D177" s="2">
        <f>'PR-RAS'!E181</f>
        <v>6181.78</v>
      </c>
      <c r="E177" s="2">
        <v>0</v>
      </c>
      <c r="F177" s="2">
        <v>0</v>
      </c>
      <c r="G177" s="3">
        <f t="shared" si="0"/>
        <v>3640.6497600000002</v>
      </c>
      <c r="H177" s="3">
        <f t="shared" si="1"/>
        <v>0.26999999999952706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21065.49</v>
      </c>
      <c r="D178" s="2">
        <f>'PR-RAS'!E182</f>
        <v>8515.58</v>
      </c>
      <c r="E178" s="2">
        <v>0</v>
      </c>
      <c r="F178" s="2">
        <v>0</v>
      </c>
      <c r="G178" s="3">
        <f t="shared" si="0"/>
        <v>6743.1070499999996</v>
      </c>
      <c r="H178" s="3">
        <f t="shared" si="1"/>
        <v>0.91000000000167347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514.29999999999995</v>
      </c>
      <c r="D179" s="2">
        <f>'PR-RAS'!E183</f>
        <v>2833.74</v>
      </c>
      <c r="E179" s="2">
        <v>0</v>
      </c>
      <c r="F179" s="2">
        <v>0</v>
      </c>
      <c r="G179" s="3">
        <f t="shared" si="0"/>
        <v>1100.3568399999999</v>
      </c>
      <c r="H179" s="3">
        <f t="shared" si="1"/>
        <v>0.5600000000001728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3511.58</v>
      </c>
      <c r="D180" s="2">
        <f>'PR-RAS'!E184</f>
        <v>5300.24</v>
      </c>
      <c r="E180" s="2">
        <v>0</v>
      </c>
      <c r="F180" s="2">
        <v>0</v>
      </c>
      <c r="G180" s="3">
        <f t="shared" si="0"/>
        <v>2526.0587399999999</v>
      </c>
      <c r="H180" s="3">
        <f t="shared" si="1"/>
        <v>0.65999999999985448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19390.84</v>
      </c>
      <c r="D181" s="2">
        <f>'PR-RAS'!E185</f>
        <v>18328.53</v>
      </c>
      <c r="E181" s="2">
        <v>0</v>
      </c>
      <c r="F181" s="2">
        <v>0</v>
      </c>
      <c r="G181" s="3">
        <f t="shared" si="0"/>
        <v>10088.621999999999</v>
      </c>
      <c r="H181" s="3">
        <f t="shared" si="1"/>
        <v>0.63000000000101863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7273.39</v>
      </c>
      <c r="D182" s="2">
        <f>'PR-RAS'!E186</f>
        <v>9030.81</v>
      </c>
      <c r="E182" s="2">
        <v>0</v>
      </c>
      <c r="F182" s="2">
        <v>0</v>
      </c>
      <c r="G182" s="3">
        <f t="shared" si="0"/>
        <v>4585.63681</v>
      </c>
      <c r="H182" s="3">
        <f t="shared" si="1"/>
        <v>0.58000000000083674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21916.3</v>
      </c>
      <c r="D183" s="2">
        <f>'PR-RAS'!E187</f>
        <v>30802.16</v>
      </c>
      <c r="E183" s="2">
        <v>0</v>
      </c>
      <c r="F183" s="2">
        <v>0</v>
      </c>
      <c r="G183" s="3">
        <f t="shared" si="0"/>
        <v>15200.752839999999</v>
      </c>
      <c r="H183" s="3">
        <f t="shared" si="1"/>
        <v>0.45999999999912689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64392.85</v>
      </c>
      <c r="D190" s="2">
        <f>'PR-RAS'!E194</f>
        <v>22374.93</v>
      </c>
      <c r="E190" s="2">
        <v>0</v>
      </c>
      <c r="F190" s="2">
        <v>0</v>
      </c>
      <c r="G190" s="3">
        <f t="shared" si="0"/>
        <v>20627.97219</v>
      </c>
      <c r="H190" s="3">
        <f t="shared" si="1"/>
        <v>0.22000000000116415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35885.46</v>
      </c>
      <c r="D191" s="2">
        <f>'PR-RAS'!E195</f>
        <v>1352.21</v>
      </c>
      <c r="E191" s="2">
        <v>0</v>
      </c>
      <c r="F191" s="2">
        <v>0</v>
      </c>
      <c r="G191" s="3">
        <f t="shared" si="0"/>
        <v>7332.0771999999997</v>
      </c>
      <c r="H191" s="3">
        <f t="shared" si="1"/>
        <v>0.66999999999916326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554.04999999999995</v>
      </c>
      <c r="D192" s="2">
        <f>'PR-RAS'!E196</f>
        <v>201.61</v>
      </c>
      <c r="E192" s="2">
        <v>0</v>
      </c>
      <c r="F192" s="2">
        <v>0</v>
      </c>
      <c r="G192" s="3">
        <f t="shared" si="0"/>
        <v>182.83857</v>
      </c>
      <c r="H192" s="3">
        <f t="shared" si="1"/>
        <v>0.43999999999994088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19143.05</v>
      </c>
      <c r="D193" s="2">
        <f>'PR-RAS'!E197</f>
        <v>14406.59</v>
      </c>
      <c r="E193" s="2">
        <v>0</v>
      </c>
      <c r="F193" s="2">
        <v>0</v>
      </c>
      <c r="G193" s="3">
        <f t="shared" si="0"/>
        <v>9207.5961599999991</v>
      </c>
      <c r="H193" s="3">
        <f t="shared" si="1"/>
        <v>0.45999999999912689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862.48</v>
      </c>
      <c r="D194" s="2">
        <f>'PR-RAS'!E198</f>
        <v>862.48</v>
      </c>
      <c r="E194" s="2">
        <v>0</v>
      </c>
      <c r="F194" s="2">
        <v>0</v>
      </c>
      <c r="G194" s="3">
        <f t="shared" si="0"/>
        <v>499.37592000000001</v>
      </c>
      <c r="H194" s="3">
        <f t="shared" si="1"/>
        <v>0.96000000000003638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6997.81</v>
      </c>
      <c r="D195" s="2">
        <f>'PR-RAS'!E199</f>
        <v>5484.54</v>
      </c>
      <c r="E195" s="2">
        <v>0</v>
      </c>
      <c r="F195" s="2">
        <v>0</v>
      </c>
      <c r="G195" s="3">
        <f t="shared" si="0"/>
        <v>3485.5766600000002</v>
      </c>
      <c r="H195" s="3">
        <f t="shared" si="1"/>
        <v>0.6499999999996362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950</v>
      </c>
      <c r="D197" s="2">
        <f>'PR-RAS'!E201</f>
        <v>67.5</v>
      </c>
      <c r="E197" s="2">
        <v>0</v>
      </c>
      <c r="F197" s="2">
        <v>0</v>
      </c>
      <c r="G197" s="3">
        <f t="shared" si="0"/>
        <v>212.66</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2352.9899999999998</v>
      </c>
      <c r="D198" s="2">
        <f>'PR-RAS'!E202</f>
        <v>1581.41</v>
      </c>
      <c r="E198" s="2">
        <v>0</v>
      </c>
      <c r="F198" s="2">
        <v>0</v>
      </c>
      <c r="G198" s="3">
        <f t="shared" si="0"/>
        <v>1086.61457</v>
      </c>
      <c r="H198" s="3">
        <f t="shared" si="1"/>
        <v>0.42000000000030013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2352.9899999999998</v>
      </c>
      <c r="D212" s="2">
        <f>'PR-RAS'!E216</f>
        <v>1581.41</v>
      </c>
      <c r="E212" s="2">
        <v>0</v>
      </c>
      <c r="F212" s="2">
        <v>0</v>
      </c>
      <c r="G212" s="3">
        <f t="shared" si="0"/>
        <v>1163.8359099999998</v>
      </c>
      <c r="H212" s="3">
        <f t="shared" si="1"/>
        <v>0.42000000000030013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2342.08</v>
      </c>
      <c r="D213" s="2">
        <f>'PR-RAS'!E217</f>
        <v>1581.41</v>
      </c>
      <c r="E213" s="2">
        <v>0</v>
      </c>
      <c r="F213" s="2">
        <v>0</v>
      </c>
      <c r="G213" s="3">
        <f t="shared" si="0"/>
        <v>1167.0387999999998</v>
      </c>
      <c r="H213" s="3">
        <f t="shared" si="1"/>
        <v>0.49000000000000909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10.91</v>
      </c>
      <c r="D215" s="2">
        <f>'PR-RAS'!E219</f>
        <v>0</v>
      </c>
      <c r="E215" s="2">
        <v>0</v>
      </c>
      <c r="F215" s="2">
        <v>0</v>
      </c>
      <c r="G215" s="3">
        <f t="shared" si="0"/>
        <v>2.33474</v>
      </c>
      <c r="H215" s="3">
        <f t="shared" si="1"/>
        <v>8.9999999999999858E-2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43000</v>
      </c>
      <c r="D217" s="2">
        <f>'PR-RAS'!E221</f>
        <v>75000</v>
      </c>
      <c r="E217" s="2">
        <v>0</v>
      </c>
      <c r="F217" s="2">
        <v>0</v>
      </c>
      <c r="G217" s="3">
        <f t="shared" si="0"/>
        <v>41688</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43000</v>
      </c>
      <c r="D218" s="2">
        <f>'PR-RAS'!E222</f>
        <v>75000</v>
      </c>
      <c r="E218" s="2">
        <v>0</v>
      </c>
      <c r="F218" s="2">
        <v>0</v>
      </c>
      <c r="G218" s="3">
        <f t="shared" si="0"/>
        <v>41881</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43000</v>
      </c>
      <c r="D220" s="2">
        <f>'PR-RAS'!E224</f>
        <v>75000</v>
      </c>
      <c r="E220" s="2">
        <v>0</v>
      </c>
      <c r="F220" s="2">
        <v>0</v>
      </c>
      <c r="G220" s="3">
        <f t="shared" si="0"/>
        <v>42267</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904.47</v>
      </c>
      <c r="D226" s="2">
        <f>'PR-RAS'!E230</f>
        <v>1000</v>
      </c>
      <c r="E226" s="2">
        <v>0</v>
      </c>
      <c r="F226" s="2">
        <v>0</v>
      </c>
      <c r="G226" s="3">
        <f t="shared" si="0"/>
        <v>653.50575000000003</v>
      </c>
      <c r="H226" s="3">
        <f t="shared" si="1"/>
        <v>0.47000000000002728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904.47</v>
      </c>
      <c r="D242" s="2">
        <f>'PR-RAS'!E246</f>
        <v>1000</v>
      </c>
      <c r="E242" s="2">
        <v>0</v>
      </c>
      <c r="F242" s="2">
        <v>0</v>
      </c>
      <c r="G242" s="3">
        <f t="shared" si="0"/>
        <v>699.97727000000009</v>
      </c>
      <c r="H242" s="3">
        <f t="shared" si="1"/>
        <v>0.47000000000002728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904.47</v>
      </c>
      <c r="D243" s="2">
        <f>'PR-RAS'!E247</f>
        <v>1000</v>
      </c>
      <c r="E243" s="2">
        <v>0</v>
      </c>
      <c r="F243" s="2">
        <v>0</v>
      </c>
      <c r="G243" s="3">
        <f t="shared" si="0"/>
        <v>702.88174000000004</v>
      </c>
      <c r="H243" s="3">
        <f t="shared" si="1"/>
        <v>0.47000000000002728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33254.68</v>
      </c>
      <c r="D258" s="2">
        <f>'PR-RAS'!E262</f>
        <v>31835.68</v>
      </c>
      <c r="E258" s="2">
        <v>0</v>
      </c>
      <c r="F258" s="2">
        <v>0</v>
      </c>
      <c r="G258" s="3">
        <f t="shared" si="0"/>
        <v>24909.992280000002</v>
      </c>
      <c r="H258" s="3">
        <f t="shared" si="1"/>
        <v>0.63999999999941792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33254.68</v>
      </c>
      <c r="D265" s="2">
        <f>'PR-RAS'!E269</f>
        <v>31835.68</v>
      </c>
      <c r="E265" s="2">
        <v>0</v>
      </c>
      <c r="F265" s="2">
        <v>0</v>
      </c>
      <c r="G265" s="3">
        <f t="shared" si="0"/>
        <v>25588.474560000002</v>
      </c>
      <c r="H265" s="3">
        <f t="shared" si="1"/>
        <v>0.63999999999941792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23809.91</v>
      </c>
      <c r="D266" s="2">
        <f>'PR-RAS'!E270</f>
        <v>23012.32</v>
      </c>
      <c r="E266" s="2">
        <v>0</v>
      </c>
      <c r="F266" s="2">
        <v>0</v>
      </c>
      <c r="G266" s="3">
        <f t="shared" si="0"/>
        <v>18506.155750000002</v>
      </c>
      <c r="H266" s="3">
        <f t="shared" si="1"/>
        <v>0.40999999999985448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9444.77</v>
      </c>
      <c r="D267" s="2">
        <f>'PR-RAS'!E271</f>
        <v>8823.36</v>
      </c>
      <c r="E267" s="2">
        <v>0</v>
      </c>
      <c r="F267" s="2">
        <v>0</v>
      </c>
      <c r="G267" s="3">
        <f t="shared" si="0"/>
        <v>7206.3363400000007</v>
      </c>
      <c r="H267" s="3">
        <f t="shared" si="1"/>
        <v>0.59000000000014552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70898.010000000009</v>
      </c>
      <c r="D269" s="2">
        <f>'PR-RAS'!E273</f>
        <v>82941.83</v>
      </c>
      <c r="E269" s="2">
        <v>0</v>
      </c>
      <c r="F269" s="2">
        <v>0</v>
      </c>
      <c r="G269" s="3">
        <f t="shared" si="0"/>
        <v>63457.487560000009</v>
      </c>
      <c r="H269" s="3">
        <f t="shared" si="1"/>
        <v>0.180000000007567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61533.070000000007</v>
      </c>
      <c r="D270" s="2">
        <f>'PR-RAS'!E274</f>
        <v>61876.95</v>
      </c>
      <c r="E270" s="2">
        <v>0</v>
      </c>
      <c r="F270" s="2">
        <v>0</v>
      </c>
      <c r="G270" s="3">
        <f t="shared" si="0"/>
        <v>49842.194930000005</v>
      </c>
      <c r="H270" s="3">
        <f t="shared" si="1"/>
        <v>0.1200000000098953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57297.41</v>
      </c>
      <c r="D271" s="2">
        <f>'PR-RAS'!E275</f>
        <v>61009.45</v>
      </c>
      <c r="E271" s="2">
        <v>0</v>
      </c>
      <c r="F271" s="2">
        <v>0</v>
      </c>
      <c r="G271" s="3">
        <f t="shared" si="0"/>
        <v>48415.403700000003</v>
      </c>
      <c r="H271" s="3">
        <f t="shared" si="1"/>
        <v>0.86000000000058208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4235.66</v>
      </c>
      <c r="D272" s="2">
        <f>'PR-RAS'!E276</f>
        <v>867.5</v>
      </c>
      <c r="E272" s="2">
        <v>0</v>
      </c>
      <c r="F272" s="2">
        <v>0</v>
      </c>
      <c r="G272" s="3">
        <f t="shared" si="0"/>
        <v>1618.0488600000001</v>
      </c>
      <c r="H272" s="3">
        <f t="shared" si="1"/>
        <v>0.84000000000014552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10264.880000000001</v>
      </c>
      <c r="E279" s="2">
        <v>0</v>
      </c>
      <c r="F279" s="2">
        <v>0</v>
      </c>
      <c r="G279" s="3">
        <f t="shared" si="12"/>
        <v>5707.2732800000013</v>
      </c>
      <c r="H279" s="3">
        <f t="shared" si="13"/>
        <v>0.11999999999898137</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10165.34</v>
      </c>
      <c r="E282" s="2">
        <v>0</v>
      </c>
      <c r="F282" s="2">
        <v>0</v>
      </c>
      <c r="G282" s="3">
        <f t="shared" si="12"/>
        <v>5712.921080000001</v>
      </c>
      <c r="H282" s="3">
        <f t="shared" si="13"/>
        <v>0.34000000000014552</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99.54</v>
      </c>
      <c r="E284" s="2">
        <v>0</v>
      </c>
      <c r="F284" s="2">
        <v>0</v>
      </c>
      <c r="G284" s="3">
        <f t="shared" si="12"/>
        <v>56.339639999999996</v>
      </c>
      <c r="H284" s="3">
        <f t="shared" si="13"/>
        <v>0.45999999999999375</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9364.94</v>
      </c>
      <c r="D285" s="2">
        <f>'PR-RAS'!E289</f>
        <v>10800</v>
      </c>
      <c r="E285" s="2">
        <v>0</v>
      </c>
      <c r="F285" s="2">
        <v>0</v>
      </c>
      <c r="G285" s="3">
        <f t="shared" si="12"/>
        <v>8794.0429600000007</v>
      </c>
      <c r="H285" s="3">
        <f t="shared" si="13"/>
        <v>5.9999999999490683E-2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9364.94</v>
      </c>
      <c r="D286" s="2">
        <f>'PR-RAS'!E290</f>
        <v>10800</v>
      </c>
      <c r="E286" s="2">
        <v>0</v>
      </c>
      <c r="F286" s="2">
        <v>0</v>
      </c>
      <c r="G286" s="3">
        <f t="shared" si="12"/>
        <v>8825.0079000000005</v>
      </c>
      <c r="H286" s="3">
        <f t="shared" si="13"/>
        <v>5.9999999999490683E-2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872318.87000000011</v>
      </c>
      <c r="D295" s="2">
        <f>'PR-RAS'!E299</f>
        <v>789490.65</v>
      </c>
      <c r="E295" s="2">
        <v>0</v>
      </c>
      <c r="F295" s="2">
        <v>0</v>
      </c>
      <c r="G295" s="3">
        <f t="shared" si="12"/>
        <v>720682.24997999996</v>
      </c>
      <c r="H295" s="3">
        <f t="shared" si="13"/>
        <v>0.47999999986495823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172011.23999999987</v>
      </c>
      <c r="D296" s="2">
        <f>'PR-RAS'!E300</f>
        <v>259840.30999999971</v>
      </c>
      <c r="E296" s="2">
        <v>0</v>
      </c>
      <c r="F296" s="2">
        <v>0</v>
      </c>
      <c r="G296" s="3">
        <f t="shared" si="12"/>
        <v>204049.09869999977</v>
      </c>
      <c r="H296" s="3">
        <f t="shared" si="13"/>
        <v>0.54999999958090484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724348.07</v>
      </c>
      <c r="D298" s="2">
        <f>'PR-RAS'!E302</f>
        <v>426696.82</v>
      </c>
      <c r="E298" s="2">
        <v>0</v>
      </c>
      <c r="F298" s="2">
        <v>0</v>
      </c>
      <c r="G298" s="3">
        <f t="shared" si="12"/>
        <v>468589.28786999994</v>
      </c>
      <c r="H298" s="3">
        <f t="shared" si="13"/>
        <v>0.24999999994179234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384037.54</v>
      </c>
      <c r="D300" s="2">
        <f>'PR-RAS'!E304</f>
        <v>549672.37</v>
      </c>
      <c r="E300" s="2">
        <v>0</v>
      </c>
      <c r="F300" s="2">
        <v>0</v>
      </c>
      <c r="G300" s="3">
        <f t="shared" si="12"/>
        <v>443531.30171999999</v>
      </c>
      <c r="H300" s="3">
        <f t="shared" si="13"/>
        <v>0.83000000001629815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0.3</v>
      </c>
      <c r="D301" s="2">
        <f>'PR-RAS'!E305</f>
        <v>0</v>
      </c>
      <c r="E301" s="2">
        <v>0</v>
      </c>
      <c r="F301" s="2">
        <v>0</v>
      </c>
      <c r="G301" s="3">
        <f t="shared" si="12"/>
        <v>0.09</v>
      </c>
      <c r="H301" s="3">
        <f t="shared" si="13"/>
        <v>0.3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2.85</v>
      </c>
      <c r="D303" s="2">
        <f>'PR-RAS'!E308</f>
        <v>0</v>
      </c>
      <c r="E303" s="2">
        <v>0</v>
      </c>
      <c r="F303" s="2">
        <v>0</v>
      </c>
      <c r="G303" s="3">
        <f t="shared" si="12"/>
        <v>0.86070000000000002</v>
      </c>
      <c r="H303" s="3">
        <f t="shared" si="13"/>
        <v>0.14999999999999991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2.85</v>
      </c>
      <c r="D304" s="2">
        <f>'PR-RAS'!E309</f>
        <v>0</v>
      </c>
      <c r="E304" s="2">
        <v>0</v>
      </c>
      <c r="F304" s="2">
        <v>0</v>
      </c>
      <c r="G304" s="3">
        <f t="shared" si="12"/>
        <v>0.86355000000000004</v>
      </c>
      <c r="H304" s="3">
        <f t="shared" si="13"/>
        <v>0.14999999999999991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2.85</v>
      </c>
      <c r="D305" s="2">
        <f>'PR-RAS'!E310</f>
        <v>0</v>
      </c>
      <c r="E305" s="2">
        <v>0</v>
      </c>
      <c r="F305" s="2">
        <v>0</v>
      </c>
      <c r="G305" s="3">
        <f t="shared" si="12"/>
        <v>0.86640000000000006</v>
      </c>
      <c r="H305" s="3">
        <f t="shared" si="13"/>
        <v>0.14999999999999991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2.85</v>
      </c>
      <c r="D306" s="2">
        <f>'PR-RAS'!E311</f>
        <v>0</v>
      </c>
      <c r="E306" s="2">
        <v>0</v>
      </c>
      <c r="F306" s="2">
        <v>0</v>
      </c>
      <c r="G306" s="3">
        <f t="shared" si="12"/>
        <v>0.86924999999999997</v>
      </c>
      <c r="H306" s="3">
        <f t="shared" si="13"/>
        <v>0.14999999999999991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360094.01</v>
      </c>
      <c r="D355" s="2">
        <f>'PR-RAS'!E360</f>
        <v>235955.13</v>
      </c>
      <c r="E355" s="2">
        <v>0</v>
      </c>
      <c r="F355" s="2">
        <v>0</v>
      </c>
      <c r="G355" s="3">
        <f t="shared" si="12"/>
        <v>294529.51157999999</v>
      </c>
      <c r="H355" s="3">
        <f t="shared" si="13"/>
        <v>0.14000000001396984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128742.64</v>
      </c>
      <c r="E356" s="2">
        <v>0</v>
      </c>
      <c r="F356" s="2">
        <v>0</v>
      </c>
      <c r="G356" s="3">
        <f t="shared" si="12"/>
        <v>91407.274399999995</v>
      </c>
      <c r="H356" s="3">
        <f t="shared" si="13"/>
        <v>0.36000000000058208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128742.64</v>
      </c>
      <c r="E361" s="2">
        <v>0</v>
      </c>
      <c r="F361" s="2">
        <v>0</v>
      </c>
      <c r="G361" s="3">
        <f t="shared" si="12"/>
        <v>92694.700799999991</v>
      </c>
      <c r="H361" s="3">
        <f t="shared" si="13"/>
        <v>0.36000000000058208</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7955.85</v>
      </c>
      <c r="E364" s="2">
        <v>0</v>
      </c>
      <c r="F364" s="2">
        <v>0</v>
      </c>
      <c r="G364" s="3">
        <f t="shared" si="12"/>
        <v>5775.9471000000003</v>
      </c>
      <c r="H364" s="3">
        <f t="shared" si="13"/>
        <v>0.1499999999996362</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120786.79</v>
      </c>
      <c r="E365" s="2">
        <v>0</v>
      </c>
      <c r="F365" s="2">
        <v>0</v>
      </c>
      <c r="G365" s="3">
        <f t="shared" si="12"/>
        <v>87932.783119999993</v>
      </c>
      <c r="H365" s="3">
        <f t="shared" si="13"/>
        <v>0.21000000000640284</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347776.78</v>
      </c>
      <c r="D368" s="2">
        <f>'PR-RAS'!E373</f>
        <v>107212.49</v>
      </c>
      <c r="E368" s="2">
        <v>0</v>
      </c>
      <c r="F368" s="2">
        <v>0</v>
      </c>
      <c r="G368" s="3">
        <f t="shared" si="12"/>
        <v>206328.04592</v>
      </c>
      <c r="H368" s="3">
        <f t="shared" si="13"/>
        <v>0.70999999997729901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342578.7</v>
      </c>
      <c r="D369" s="2">
        <f>'PR-RAS'!E374</f>
        <v>96693.99</v>
      </c>
      <c r="E369" s="2">
        <v>0</v>
      </c>
      <c r="F369" s="2">
        <v>0</v>
      </c>
      <c r="G369" s="3">
        <f t="shared" si="12"/>
        <v>197235.73824000001</v>
      </c>
      <c r="H369" s="3">
        <f t="shared" si="13"/>
        <v>0.30999999998311978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314871.86</v>
      </c>
      <c r="D371" s="2">
        <f>'PR-RAS'!E376</f>
        <v>16481.990000000002</v>
      </c>
      <c r="E371" s="2">
        <v>0</v>
      </c>
      <c r="F371" s="2">
        <v>0</v>
      </c>
      <c r="G371" s="3">
        <f t="shared" si="12"/>
        <v>128699.26079999999</v>
      </c>
      <c r="H371" s="3">
        <f t="shared" si="13"/>
        <v>0.15000000001236913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21710</v>
      </c>
      <c r="D372" s="2">
        <f>'PR-RAS'!E377</f>
        <v>2250</v>
      </c>
      <c r="E372" s="2">
        <v>0</v>
      </c>
      <c r="F372" s="2">
        <v>0</v>
      </c>
      <c r="G372" s="3">
        <f t="shared" si="12"/>
        <v>9723.91</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5996.84</v>
      </c>
      <c r="D373" s="2">
        <f>'PR-RAS'!E378</f>
        <v>77962</v>
      </c>
      <c r="E373" s="2">
        <v>0</v>
      </c>
      <c r="F373" s="2">
        <v>0</v>
      </c>
      <c r="G373" s="3">
        <f t="shared" si="12"/>
        <v>60234.552479999998</v>
      </c>
      <c r="H373" s="3">
        <f t="shared" si="13"/>
        <v>0.15999999999985448</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5198.08</v>
      </c>
      <c r="D374" s="2">
        <f>'PR-RAS'!E379</f>
        <v>10518.5</v>
      </c>
      <c r="E374" s="2">
        <v>0</v>
      </c>
      <c r="F374" s="2">
        <v>0</v>
      </c>
      <c r="G374" s="3">
        <f t="shared" si="12"/>
        <v>9785.6848399999999</v>
      </c>
      <c r="H374" s="3">
        <f t="shared" si="13"/>
        <v>0.57999999999992724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1262.5</v>
      </c>
      <c r="E375" s="2">
        <v>0</v>
      </c>
      <c r="F375" s="2">
        <v>0</v>
      </c>
      <c r="G375" s="3">
        <f t="shared" si="12"/>
        <v>944.35</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77</v>
      </c>
      <c r="E376" s="2">
        <v>0</v>
      </c>
      <c r="F376" s="2">
        <v>0</v>
      </c>
      <c r="G376" s="3">
        <f t="shared" si="12"/>
        <v>57.75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2767.22</v>
      </c>
      <c r="D377" s="2">
        <f>'PR-RAS'!E382</f>
        <v>1583.5</v>
      </c>
      <c r="E377" s="2">
        <v>0</v>
      </c>
      <c r="F377" s="2">
        <v>0</v>
      </c>
      <c r="G377" s="3">
        <f t="shared" si="12"/>
        <v>2231.2667199999996</v>
      </c>
      <c r="H377" s="3">
        <f t="shared" si="13"/>
        <v>0.71999999999979991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2430.86</v>
      </c>
      <c r="D381" s="2">
        <f>'PR-RAS'!E386</f>
        <v>7595.5</v>
      </c>
      <c r="E381" s="2">
        <v>0</v>
      </c>
      <c r="F381" s="2">
        <v>0</v>
      </c>
      <c r="G381" s="3">
        <f t="shared" si="12"/>
        <v>6696.3068000000003</v>
      </c>
      <c r="H381" s="3">
        <f t="shared" si="13"/>
        <v>0.63999999999987267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12317.23</v>
      </c>
      <c r="D407" s="2">
        <f>'PR-RAS'!E412</f>
        <v>0</v>
      </c>
      <c r="E407" s="2">
        <v>0</v>
      </c>
      <c r="F407" s="2">
        <v>0</v>
      </c>
      <c r="G407" s="3">
        <f t="shared" si="12"/>
        <v>5000.7953800000005</v>
      </c>
      <c r="H407" s="3">
        <f t="shared" si="13"/>
        <v>0.22999999999956344</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12317.23</v>
      </c>
      <c r="D408" s="2">
        <f>'PR-RAS'!E413</f>
        <v>0</v>
      </c>
      <c r="E408" s="2">
        <v>0</v>
      </c>
      <c r="F408" s="2">
        <v>0</v>
      </c>
      <c r="G408" s="3">
        <f t="shared" si="12"/>
        <v>5013.1126099999992</v>
      </c>
      <c r="H408" s="3">
        <f t="shared" si="13"/>
        <v>0.22999999999956344</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360091.16000000003</v>
      </c>
      <c r="D413" s="2">
        <f>'PR-RAS'!E418</f>
        <v>235955.13</v>
      </c>
      <c r="E413" s="2">
        <v>0</v>
      </c>
      <c r="F413" s="2">
        <v>0</v>
      </c>
      <c r="G413" s="3">
        <f t="shared" si="12"/>
        <v>342784.58503999998</v>
      </c>
      <c r="H413" s="3">
        <f t="shared" si="13"/>
        <v>0.2900000000372529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831202.8</v>
      </c>
      <c r="D415" s="2">
        <f>'PR-RAS'!E420</f>
        <v>365152.25</v>
      </c>
      <c r="E415" s="2">
        <v>0</v>
      </c>
      <c r="F415" s="2">
        <v>0</v>
      </c>
      <c r="G415" s="3">
        <f t="shared" si="12"/>
        <v>646464.02220000001</v>
      </c>
      <c r="H415" s="3">
        <f t="shared" si="13"/>
        <v>0.44999999995343387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1044332.96</v>
      </c>
      <c r="D417" s="2">
        <f>'PR-RAS'!E422</f>
        <v>1049330.9599999997</v>
      </c>
      <c r="E417" s="2">
        <v>0</v>
      </c>
      <c r="F417" s="2">
        <v>0</v>
      </c>
      <c r="G417" s="3">
        <f t="shared" si="12"/>
        <v>1307485.8700799998</v>
      </c>
      <c r="H417" s="3">
        <f t="shared" si="13"/>
        <v>8.000000030733645E-2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1232412.8800000001</v>
      </c>
      <c r="D418" s="2">
        <f>'PR-RAS'!E423</f>
        <v>1025445.78</v>
      </c>
      <c r="E418" s="2">
        <v>0</v>
      </c>
      <c r="F418" s="2">
        <v>0</v>
      </c>
      <c r="G418" s="3">
        <f t="shared" si="12"/>
        <v>1369137.95148</v>
      </c>
      <c r="H418" s="3">
        <f t="shared" si="13"/>
        <v>0.33999999985098839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23885.179999999702</v>
      </c>
      <c r="E419" s="2">
        <v>0</v>
      </c>
      <c r="F419" s="2">
        <v>0</v>
      </c>
      <c r="G419" s="3">
        <f t="shared" si="12"/>
        <v>19968.01047999975</v>
      </c>
      <c r="H419" s="3">
        <f t="shared" si="13"/>
        <v>0.17999999970197678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188079.92000000016</v>
      </c>
      <c r="D420" s="2">
        <f>'PR-RAS'!E425</f>
        <v>0</v>
      </c>
      <c r="E420" s="2">
        <v>0</v>
      </c>
      <c r="F420" s="2">
        <v>0</v>
      </c>
      <c r="G420" s="3">
        <f t="shared" si="12"/>
        <v>78805.486480000065</v>
      </c>
      <c r="H420" s="3">
        <f t="shared" si="13"/>
        <v>7.9999999841675162E-2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61544.570000000007</v>
      </c>
      <c r="E421" s="2">
        <v>0</v>
      </c>
      <c r="F421" s="2">
        <v>0</v>
      </c>
      <c r="G421" s="3">
        <f t="shared" si="12"/>
        <v>51697.438800000004</v>
      </c>
      <c r="H421" s="3">
        <f t="shared" si="13"/>
        <v>0.42999999999301508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106854.7300000001</v>
      </c>
      <c r="D422" s="2">
        <f>'PR-RAS'!E427</f>
        <v>0</v>
      </c>
      <c r="E422" s="2">
        <v>0</v>
      </c>
      <c r="F422" s="2">
        <v>0</v>
      </c>
      <c r="G422" s="3">
        <f t="shared" si="12"/>
        <v>44985.841330000039</v>
      </c>
      <c r="H422" s="3">
        <f t="shared" si="13"/>
        <v>0.26999999990221113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384037.54</v>
      </c>
      <c r="D423" s="2">
        <f>'PR-RAS'!E428</f>
        <v>549672.37</v>
      </c>
      <c r="E423" s="2">
        <v>0</v>
      </c>
      <c r="F423" s="2">
        <v>0</v>
      </c>
      <c r="G423" s="3">
        <f t="shared" si="12"/>
        <v>625987.32215999998</v>
      </c>
      <c r="H423" s="3">
        <f t="shared" si="13"/>
        <v>0.83000000001629815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1044332.96</v>
      </c>
      <c r="D637" s="2">
        <f>'PR-RAS'!E643</f>
        <v>1049330.9599999997</v>
      </c>
      <c r="E637" s="2">
        <v>0</v>
      </c>
      <c r="F637" s="2">
        <v>0</v>
      </c>
      <c r="G637" s="3">
        <f t="shared" si="14"/>
        <v>1998944.7436799996</v>
      </c>
      <c r="H637" s="3">
        <f t="shared" si="15"/>
        <v>8.000000030733645E-2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1232412.8800000001</v>
      </c>
      <c r="D638" s="2">
        <f>'PR-RAS'!E644</f>
        <v>1025445.78</v>
      </c>
      <c r="E638" s="2">
        <v>0</v>
      </c>
      <c r="F638" s="2">
        <v>0</v>
      </c>
      <c r="G638" s="3">
        <f t="shared" si="14"/>
        <v>2091464.9282800003</v>
      </c>
      <c r="H638" s="3">
        <f t="shared" si="15"/>
        <v>0.33999999985098839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23885.179999999702</v>
      </c>
      <c r="E639" s="2">
        <v>0</v>
      </c>
      <c r="F639" s="2">
        <v>0</v>
      </c>
      <c r="G639" s="3">
        <f t="shared" si="14"/>
        <v>30477.48967999962</v>
      </c>
      <c r="H639" s="3">
        <f t="shared" si="15"/>
        <v>0.17999999970197678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188079.92000000016</v>
      </c>
      <c r="D640" s="2">
        <f>'PR-RAS'!E646</f>
        <v>0</v>
      </c>
      <c r="E640" s="2">
        <v>0</v>
      </c>
      <c r="F640" s="2">
        <v>0</v>
      </c>
      <c r="G640" s="3">
        <f t="shared" si="14"/>
        <v>120183.06888000011</v>
      </c>
      <c r="H640" s="3">
        <f t="shared" si="15"/>
        <v>7.9999999841675162E-2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61544.570000000007</v>
      </c>
      <c r="E641" s="2">
        <v>0</v>
      </c>
      <c r="F641" s="2">
        <v>0</v>
      </c>
      <c r="G641" s="3">
        <f t="shared" si="14"/>
        <v>78777.049600000013</v>
      </c>
      <c r="H641" s="3">
        <f t="shared" si="15"/>
        <v>0.42999999999301508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106854.7300000001</v>
      </c>
      <c r="D642" s="2">
        <f>'PR-RAS'!E648</f>
        <v>0</v>
      </c>
      <c r="E642" s="2">
        <v>0</v>
      </c>
      <c r="F642" s="2">
        <v>0</v>
      </c>
      <c r="G642" s="3">
        <f t="shared" si="14"/>
        <v>68493.881930000061</v>
      </c>
      <c r="H642" s="3">
        <f t="shared" si="15"/>
        <v>0.26999999990221113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85429.749999999709</v>
      </c>
      <c r="E643" s="2">
        <v>0</v>
      </c>
      <c r="F643" s="2">
        <v>0</v>
      </c>
      <c r="G643" s="3">
        <f t="shared" si="14"/>
        <v>109691.79899999964</v>
      </c>
      <c r="H643" s="3">
        <f t="shared" si="15"/>
        <v>0.2500000002910383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294934.65000000026</v>
      </c>
      <c r="D644" s="2">
        <f>'PR-RAS'!E650</f>
        <v>0</v>
      </c>
      <c r="E644" s="2">
        <v>0</v>
      </c>
      <c r="F644" s="2">
        <v>0</v>
      </c>
      <c r="G644" s="3">
        <f t="shared" si="14"/>
        <v>189642.97995000018</v>
      </c>
      <c r="H644" s="3">
        <f t="shared" si="15"/>
        <v>0.34999999974388629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115150.24</v>
      </c>
      <c r="D646" s="2">
        <f>'PR-RAS'!E653</f>
        <v>178574.39</v>
      </c>
      <c r="E646" s="2">
        <v>0</v>
      </c>
      <c r="F646" s="2">
        <v>0</v>
      </c>
      <c r="G646" s="3">
        <f t="shared" si="14"/>
        <v>304632.86790000001</v>
      </c>
      <c r="H646" s="3">
        <f t="shared" si="15"/>
        <v>0.63000000001920853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1202028.27</v>
      </c>
      <c r="D647" s="2">
        <f>'PR-RAS'!E654</f>
        <v>1053507.77</v>
      </c>
      <c r="E647" s="2">
        <v>0</v>
      </c>
      <c r="F647" s="2">
        <v>0</v>
      </c>
      <c r="G647" s="3">
        <f t="shared" si="14"/>
        <v>2137642.3012600001</v>
      </c>
      <c r="H647" s="3">
        <f t="shared" si="15"/>
        <v>0.5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1253800.22</v>
      </c>
      <c r="D648" s="2">
        <f>'PR-RAS'!E655</f>
        <v>1005814.09</v>
      </c>
      <c r="E648" s="2">
        <v>0</v>
      </c>
      <c r="F648" s="2">
        <v>0</v>
      </c>
      <c r="G648" s="3">
        <f t="shared" si="14"/>
        <v>2112732.1748000002</v>
      </c>
      <c r="H648" s="3">
        <f t="shared" si="15"/>
        <v>0.30999999993946403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63378.290000000037</v>
      </c>
      <c r="D649" s="2">
        <f>'PR-RAS'!E656</f>
        <v>226268.07000000018</v>
      </c>
      <c r="E649" s="2">
        <v>0</v>
      </c>
      <c r="F649" s="2">
        <v>0</v>
      </c>
      <c r="G649" s="3">
        <f t="shared" si="14"/>
        <v>334312.55064000026</v>
      </c>
      <c r="H649" s="3">
        <f t="shared" si="15"/>
        <v>0.36000000021886081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12</v>
      </c>
      <c r="D650" s="2">
        <f>'PR-RAS'!E657</f>
        <v>12</v>
      </c>
      <c r="E650" s="2">
        <v>0</v>
      </c>
      <c r="F650" s="2">
        <v>0</v>
      </c>
      <c r="G650" s="3">
        <f t="shared" si="14"/>
        <v>23.364000000000001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v>
      </c>
      <c r="D651" s="2">
        <f>'PR-RAS'!E658</f>
        <v>13</v>
      </c>
      <c r="E651" s="2">
        <v>0</v>
      </c>
      <c r="F651" s="2">
        <v>0</v>
      </c>
      <c r="G651" s="3">
        <f t="shared" si="14"/>
        <v>26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10</v>
      </c>
      <c r="D652" s="2">
        <f>'PR-RAS'!E659</f>
        <v>10</v>
      </c>
      <c r="E652" s="2">
        <v>0</v>
      </c>
      <c r="F652" s="2">
        <v>0</v>
      </c>
      <c r="G652" s="3">
        <f t="shared" si="14"/>
        <v>19.53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v>
      </c>
      <c r="D653" s="2">
        <f>'PR-RAS'!E660</f>
        <v>14</v>
      </c>
      <c r="E653" s="2">
        <v>0</v>
      </c>
      <c r="F653" s="2">
        <v>0</v>
      </c>
      <c r="G653" s="3">
        <f t="shared" si="14"/>
        <v>26.731999999999999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17801.64</v>
      </c>
      <c r="D657" s="2">
        <f>'PR-RAS'!E664</f>
        <v>12478.25</v>
      </c>
      <c r="E657" s="2">
        <v>0</v>
      </c>
      <c r="F657" s="2">
        <v>0</v>
      </c>
      <c r="G657" s="3">
        <f t="shared" si="16"/>
        <v>28049.339840000001</v>
      </c>
      <c r="H657" s="3">
        <f t="shared" si="17"/>
        <v>0.61000000000058208</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131.01</v>
      </c>
      <c r="E660" s="2">
        <v>0</v>
      </c>
      <c r="F660" s="2">
        <v>0</v>
      </c>
      <c r="G660" s="3">
        <f t="shared" si="14"/>
        <v>172.67117999999999</v>
      </c>
      <c r="H660" s="3">
        <f t="shared" si="15"/>
        <v>9.9999999999909051E-3</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51435.79</v>
      </c>
      <c r="D662" s="2">
        <f>'PR-RAS'!E669</f>
        <v>41917</v>
      </c>
      <c r="E662" s="2">
        <v>0</v>
      </c>
      <c r="F662" s="2">
        <v>0</v>
      </c>
      <c r="G662" s="3">
        <f t="shared" si="14"/>
        <v>89413.331190000012</v>
      </c>
      <c r="H662" s="3">
        <f t="shared" si="15"/>
        <v>0.20999999999912689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21640.27</v>
      </c>
      <c r="D663" s="2">
        <f>'PR-RAS'!E670</f>
        <v>0</v>
      </c>
      <c r="E663" s="2">
        <v>0</v>
      </c>
      <c r="F663" s="2">
        <v>0</v>
      </c>
      <c r="G663" s="3">
        <f t="shared" si="14"/>
        <v>14325.858740000001</v>
      </c>
      <c r="H663" s="3">
        <f t="shared" si="15"/>
        <v>0.27000000000043656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4289.9799999999996</v>
      </c>
      <c r="D665" s="2">
        <f>'PR-RAS'!E672</f>
        <v>5728.14</v>
      </c>
      <c r="E665" s="2">
        <v>0</v>
      </c>
      <c r="F665" s="2">
        <v>0</v>
      </c>
      <c r="G665" s="3">
        <f t="shared" si="14"/>
        <v>10455.51664</v>
      </c>
      <c r="H665" s="3">
        <f t="shared" si="15"/>
        <v>0.16000000000076398</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45000</v>
      </c>
      <c r="D666" s="2">
        <f>'PR-RAS'!E673</f>
        <v>0</v>
      </c>
      <c r="E666" s="2">
        <v>0</v>
      </c>
      <c r="F666" s="2">
        <v>0</v>
      </c>
      <c r="G666" s="3">
        <f t="shared" si="14"/>
        <v>29925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378</v>
      </c>
      <c r="D676" s="2">
        <f>'PR-RAS'!E683</f>
        <v>0</v>
      </c>
      <c r="E676" s="2">
        <v>0</v>
      </c>
      <c r="F676" s="2">
        <v>0</v>
      </c>
      <c r="G676" s="3">
        <f t="shared" si="14"/>
        <v>255.15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4597.4399999999996</v>
      </c>
      <c r="D677" s="2">
        <f>'PR-RAS'!E684</f>
        <v>563.84</v>
      </c>
      <c r="E677" s="2">
        <v>0</v>
      </c>
      <c r="F677" s="2">
        <v>0</v>
      </c>
      <c r="G677" s="3">
        <f t="shared" si="14"/>
        <v>3870.1811200000002</v>
      </c>
      <c r="H677" s="3">
        <f t="shared" si="15"/>
        <v>0.59999999999956799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23787.47</v>
      </c>
      <c r="D695" s="2">
        <f>'PR-RAS'!E702</f>
        <v>65697.45</v>
      </c>
      <c r="E695" s="2">
        <v>0</v>
      </c>
      <c r="F695" s="2">
        <v>0</v>
      </c>
      <c r="G695" s="3">
        <f t="shared" si="14"/>
        <v>107696.56477999999</v>
      </c>
      <c r="H695" s="3">
        <f t="shared" si="15"/>
        <v>0.91999999999825377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53264.39</v>
      </c>
      <c r="D704" s="2">
        <f>'PR-RAS'!E711</f>
        <v>24350.05</v>
      </c>
      <c r="E704" s="2">
        <v>0</v>
      </c>
      <c r="F704" s="2">
        <v>0</v>
      </c>
      <c r="G704" s="3">
        <f t="shared" ref="G704:G707" si="20">(B704/1000)*(C704*1+D704*2)</f>
        <v>71681.036469999992</v>
      </c>
      <c r="H704" s="3">
        <f t="shared" ref="H704:H707" si="21">ABS(C704-ROUND(C704,0))+ABS(D704-ROUND(D704,0))</f>
        <v>0.43999999999869033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1.06</v>
      </c>
      <c r="D705" s="2">
        <f>'PR-RAS'!E712</f>
        <v>0</v>
      </c>
      <c r="E705" s="2">
        <v>0</v>
      </c>
      <c r="F705" s="2">
        <v>0</v>
      </c>
      <c r="G705" s="3">
        <f t="shared" si="20"/>
        <v>0.74624000000000001</v>
      </c>
      <c r="H705" s="3">
        <f t="shared" si="21"/>
        <v>6.0000000000000053E-2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20072.55</v>
      </c>
      <c r="D717" s="2">
        <f>'PR-RAS'!E724</f>
        <v>24730.21</v>
      </c>
      <c r="E717" s="2">
        <v>0</v>
      </c>
      <c r="F717" s="2">
        <v>0</v>
      </c>
      <c r="G717" s="3">
        <f t="shared" si="14"/>
        <v>49785.606520000001</v>
      </c>
      <c r="H717" s="3">
        <f t="shared" si="15"/>
        <v>0.65999999999985448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12330.24</v>
      </c>
      <c r="D727" s="2">
        <f>'PR-RAS'!E734</f>
        <v>6163.26</v>
      </c>
      <c r="E727" s="2">
        <v>0</v>
      </c>
      <c r="F727" s="2">
        <v>0</v>
      </c>
      <c r="G727" s="3">
        <f t="shared" si="14"/>
        <v>17900.80776</v>
      </c>
      <c r="H727" s="3">
        <f t="shared" si="15"/>
        <v>0.5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131.4</v>
      </c>
      <c r="D729" s="2">
        <f>'PR-RAS'!E736</f>
        <v>111</v>
      </c>
      <c r="E729" s="2">
        <v>0</v>
      </c>
      <c r="F729" s="2">
        <v>0</v>
      </c>
      <c r="G729" s="3">
        <f t="shared" si="14"/>
        <v>257.27519999999998</v>
      </c>
      <c r="H729" s="3">
        <f t="shared" si="15"/>
        <v>0.40000000000000568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2529.5700000000002</v>
      </c>
      <c r="D731" s="2">
        <f>'PR-RAS'!E738</f>
        <v>1729.67</v>
      </c>
      <c r="E731" s="2">
        <v>0</v>
      </c>
      <c r="F731" s="2">
        <v>0</v>
      </c>
      <c r="G731" s="3">
        <f t="shared" si="14"/>
        <v>4371.9043000000001</v>
      </c>
      <c r="H731" s="3">
        <f t="shared" si="15"/>
        <v>0.75999999999976353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35885.46</v>
      </c>
      <c r="D734" s="2">
        <f>'PR-RAS'!E741</f>
        <v>852.21</v>
      </c>
      <c r="E734" s="2">
        <v>0</v>
      </c>
      <c r="F734" s="2">
        <v>0</v>
      </c>
      <c r="G734" s="3">
        <f t="shared" si="14"/>
        <v>27553.382039999997</v>
      </c>
      <c r="H734" s="3">
        <f t="shared" si="15"/>
        <v>0.66999999999916326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9392.9599999999991</v>
      </c>
      <c r="D836" s="2">
        <f>'PR-RAS'!E843</f>
        <v>9084.6</v>
      </c>
      <c r="E836" s="2">
        <v>0</v>
      </c>
      <c r="F836" s="2">
        <v>0</v>
      </c>
      <c r="G836" s="3">
        <f t="shared" si="14"/>
        <v>23014.403599999998</v>
      </c>
      <c r="H836" s="3">
        <f t="shared" si="15"/>
        <v>0.44000000000050932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1344.7</v>
      </c>
      <c r="D839" s="2">
        <f>'PR-RAS'!E846</f>
        <v>0</v>
      </c>
      <c r="E839" s="2">
        <v>0</v>
      </c>
      <c r="F839" s="2">
        <v>0</v>
      </c>
      <c r="G839" s="3">
        <f t="shared" si="34"/>
        <v>1126.8586</v>
      </c>
      <c r="H839" s="3">
        <f t="shared" si="35"/>
        <v>0.29999999999995453</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13072.25</v>
      </c>
      <c r="D843" s="2">
        <f>'PR-RAS'!E850</f>
        <v>13927.72</v>
      </c>
      <c r="E843" s="2">
        <v>0</v>
      </c>
      <c r="F843" s="2">
        <v>0</v>
      </c>
      <c r="G843" s="3">
        <f t="shared" si="34"/>
        <v>34461.114979999998</v>
      </c>
      <c r="H843" s="3">
        <f t="shared" si="35"/>
        <v>0.53000000000065484</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2398</v>
      </c>
      <c r="D844" s="2">
        <f>'PR-RAS'!E851</f>
        <v>1924.87</v>
      </c>
      <c r="E844" s="2">
        <v>0</v>
      </c>
      <c r="F844" s="2">
        <v>0</v>
      </c>
      <c r="G844" s="3">
        <f t="shared" si="34"/>
        <v>5266.8448199999993</v>
      </c>
      <c r="H844" s="3">
        <f t="shared" si="35"/>
        <v>0.13000000000010914</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7046.77</v>
      </c>
      <c r="D848" s="2">
        <f>'PR-RAS'!E855</f>
        <v>6898.49</v>
      </c>
      <c r="E848" s="2">
        <v>0</v>
      </c>
      <c r="F848" s="2">
        <v>0</v>
      </c>
      <c r="G848" s="3">
        <f t="shared" si="34"/>
        <v>17654.65625</v>
      </c>
      <c r="H848" s="3">
        <f t="shared" si="35"/>
        <v>0.71999999999934516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9364.94</v>
      </c>
      <c r="D850" s="2">
        <f>'PR-RAS'!E857</f>
        <v>10800</v>
      </c>
      <c r="E850" s="2">
        <v>0</v>
      </c>
      <c r="F850" s="2">
        <v>0</v>
      </c>
      <c r="G850" s="3">
        <f t="shared" si="34"/>
        <v>26289.234060000003</v>
      </c>
      <c r="H850" s="3">
        <f t="shared" si="35"/>
        <v>5.9999999999490683E-2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122249.45</v>
      </c>
      <c r="D1581" s="7"/>
      <c r="E1581" s="7">
        <v>0</v>
      </c>
      <c r="F1581" s="7">
        <v>0</v>
      </c>
      <c r="G1581" s="8">
        <f t="shared" ref="G1581:G1685" si="70">B1581/1000*C1581</f>
        <v>122.24945</v>
      </c>
      <c r="H1581" s="8">
        <f t="shared" ref="H1581:H1685" si="71">ABS(C1581-ROUND(C1581,0))</f>
        <v>0.44999999999708962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1094057.8799999999</v>
      </c>
      <c r="D1582" s="2">
        <v>0</v>
      </c>
      <c r="E1582" s="2">
        <v>0</v>
      </c>
      <c r="F1582" s="2">
        <v>0</v>
      </c>
      <c r="G1582" s="3">
        <f t="shared" si="70"/>
        <v>2188.1157599999997</v>
      </c>
      <c r="H1582" s="3">
        <f t="shared" si="71"/>
        <v>0.12000000011175871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783481.00999999989</v>
      </c>
      <c r="D1584" s="2">
        <v>0</v>
      </c>
      <c r="E1584" s="2">
        <v>0</v>
      </c>
      <c r="F1584" s="2">
        <v>0</v>
      </c>
      <c r="G1584" s="3">
        <f t="shared" si="70"/>
        <v>3133.9240399999994</v>
      </c>
      <c r="H1584" s="3">
        <f t="shared" si="71"/>
        <v>9.9999998928979039E-3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249519.05</v>
      </c>
      <c r="D1585" s="2">
        <v>0</v>
      </c>
      <c r="E1585" s="2">
        <v>0</v>
      </c>
      <c r="F1585" s="2">
        <v>0</v>
      </c>
      <c r="G1585" s="3">
        <f t="shared" si="70"/>
        <v>1247.5952500000001</v>
      </c>
      <c r="H1585" s="3">
        <f t="shared" si="71"/>
        <v>4.9999999988358468E-2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341316.71</v>
      </c>
      <c r="D1586" s="2">
        <v>0</v>
      </c>
      <c r="E1586" s="2">
        <v>0</v>
      </c>
      <c r="F1586" s="2">
        <v>0</v>
      </c>
      <c r="G1586" s="3">
        <f t="shared" si="70"/>
        <v>2047.9002600000001</v>
      </c>
      <c r="H1586" s="3">
        <f t="shared" si="71"/>
        <v>0.28999999997904524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1448.69</v>
      </c>
      <c r="D1587" s="2">
        <v>0</v>
      </c>
      <c r="E1587" s="2">
        <v>0</v>
      </c>
      <c r="F1587" s="2">
        <v>0</v>
      </c>
      <c r="G1587" s="3">
        <f t="shared" si="70"/>
        <v>10.140830000000001</v>
      </c>
      <c r="H1587" s="3">
        <f t="shared" si="71"/>
        <v>0.30999999999994543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75000</v>
      </c>
      <c r="D1588" s="2">
        <v>0</v>
      </c>
      <c r="E1588" s="2">
        <v>0</v>
      </c>
      <c r="F1588" s="2">
        <v>0</v>
      </c>
      <c r="G1588" s="3">
        <f t="shared" si="70"/>
        <v>600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1000</v>
      </c>
      <c r="D1589" s="2">
        <v>0</v>
      </c>
      <c r="E1589" s="2">
        <v>0</v>
      </c>
      <c r="F1589" s="2">
        <v>0</v>
      </c>
      <c r="G1589" s="3">
        <f>B1589/1000*C1589</f>
        <v>9</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31626.69</v>
      </c>
      <c r="D1590" s="2">
        <v>0</v>
      </c>
      <c r="E1590" s="2">
        <v>0</v>
      </c>
      <c r="F1590" s="2">
        <v>0</v>
      </c>
      <c r="G1590" s="3">
        <f t="shared" si="70"/>
        <v>316.26690000000002</v>
      </c>
      <c r="H1590" s="3">
        <f t="shared" si="71"/>
        <v>0.31000000000130967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82941.83</v>
      </c>
      <c r="D1591" s="2">
        <v>0</v>
      </c>
      <c r="E1591" s="2">
        <v>0</v>
      </c>
      <c r="F1591" s="2">
        <v>0</v>
      </c>
      <c r="G1591" s="3">
        <f t="shared" si="70"/>
        <v>912.36012999999991</v>
      </c>
      <c r="H1591" s="3">
        <f t="shared" si="71"/>
        <v>0.16999999999825377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628.04</v>
      </c>
      <c r="D1592" s="2">
        <v>0</v>
      </c>
      <c r="E1592" s="2">
        <v>0</v>
      </c>
      <c r="F1592" s="2">
        <v>0</v>
      </c>
      <c r="G1592" s="3">
        <f t="shared" si="70"/>
        <v>7.5364800000000001</v>
      </c>
      <c r="H1592" s="3">
        <f t="shared" si="71"/>
        <v>3.999999999996362E-2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235955.13</v>
      </c>
      <c r="D1593" s="2">
        <v>0</v>
      </c>
      <c r="E1593" s="2">
        <v>0</v>
      </c>
      <c r="F1593" s="2">
        <v>0</v>
      </c>
      <c r="G1593" s="3">
        <f t="shared" si="70"/>
        <v>3067.41669</v>
      </c>
      <c r="H1593" s="3">
        <f t="shared" si="71"/>
        <v>0.13000000000465661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74621.740000000005</v>
      </c>
      <c r="D1600" s="2">
        <v>0</v>
      </c>
      <c r="E1600" s="2">
        <v>0</v>
      </c>
      <c r="F1600" s="2">
        <v>0</v>
      </c>
      <c r="G1600" s="3">
        <f>B1600/1000*C1600</f>
        <v>1492.4348000000002</v>
      </c>
      <c r="H1600" s="3">
        <f>ABS(C1600-ROUND(C1600,0))</f>
        <v>0.25999999999476131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1032961.4799999999</v>
      </c>
      <c r="D1601" s="2">
        <v>0</v>
      </c>
      <c r="E1601" s="2">
        <v>0</v>
      </c>
      <c r="F1601" s="2">
        <v>0</v>
      </c>
      <c r="G1601" s="3">
        <f t="shared" si="70"/>
        <v>21692.191079999997</v>
      </c>
      <c r="H1601" s="3">
        <f t="shared" si="71"/>
        <v>0.47999999986495823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764172.35999999987</v>
      </c>
      <c r="D1603" s="2">
        <v>0</v>
      </c>
      <c r="E1603" s="2">
        <v>0</v>
      </c>
      <c r="F1603" s="2">
        <v>0</v>
      </c>
      <c r="G1603" s="3">
        <f t="shared" si="70"/>
        <v>17575.964279999997</v>
      </c>
      <c r="H1603" s="3">
        <f t="shared" si="71"/>
        <v>0.35999999986961484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246517.21</v>
      </c>
      <c r="D1604" s="2">
        <v>0</v>
      </c>
      <c r="E1604" s="2">
        <v>0</v>
      </c>
      <c r="F1604" s="2">
        <v>0</v>
      </c>
      <c r="G1604" s="3">
        <f t="shared" si="70"/>
        <v>5916.4130400000004</v>
      </c>
      <c r="H1604" s="3">
        <f t="shared" si="71"/>
        <v>0.20999999999185093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323467.87</v>
      </c>
      <c r="D1605" s="2">
        <v>0</v>
      </c>
      <c r="E1605" s="2">
        <v>0</v>
      </c>
      <c r="F1605" s="2">
        <v>0</v>
      </c>
      <c r="G1605" s="3">
        <f t="shared" si="70"/>
        <v>8086.6967500000001</v>
      </c>
      <c r="H1605" s="3">
        <f t="shared" si="71"/>
        <v>0.13000000000465661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1612.5</v>
      </c>
      <c r="D1606" s="2">
        <v>0</v>
      </c>
      <c r="E1606" s="2">
        <v>0</v>
      </c>
      <c r="F1606" s="2">
        <v>0</v>
      </c>
      <c r="G1606" s="3">
        <f t="shared" si="70"/>
        <v>41.924999999999997</v>
      </c>
      <c r="H1606" s="3">
        <f t="shared" si="71"/>
        <v>0.5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75000</v>
      </c>
      <c r="D1607" s="2">
        <v>0</v>
      </c>
      <c r="E1607" s="2">
        <v>0</v>
      </c>
      <c r="F1607" s="2">
        <v>0</v>
      </c>
      <c r="G1607" s="3">
        <f t="shared" si="70"/>
        <v>2025</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1000</v>
      </c>
      <c r="D1608" s="2">
        <v>0</v>
      </c>
      <c r="E1608" s="2">
        <v>0</v>
      </c>
      <c r="F1608" s="2">
        <v>0</v>
      </c>
      <c r="G1608" s="3">
        <f>B1608/1000*C1608</f>
        <v>28</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32044.82</v>
      </c>
      <c r="D1609" s="2">
        <v>0</v>
      </c>
      <c r="E1609" s="2">
        <v>0</v>
      </c>
      <c r="F1609" s="2">
        <v>0</v>
      </c>
      <c r="G1609" s="3">
        <f t="shared" si="70"/>
        <v>929.29978000000006</v>
      </c>
      <c r="H1609" s="3">
        <f t="shared" si="71"/>
        <v>0.18000000000029104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83333.36</v>
      </c>
      <c r="D1610" s="2">
        <v>0</v>
      </c>
      <c r="E1610" s="2">
        <v>0</v>
      </c>
      <c r="F1610" s="2">
        <v>0</v>
      </c>
      <c r="G1610" s="3">
        <f t="shared" si="70"/>
        <v>2500.0007999999998</v>
      </c>
      <c r="H1610" s="3">
        <f t="shared" si="71"/>
        <v>0.36000000000058208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1196.5999999999999</v>
      </c>
      <c r="D1611" s="2">
        <v>0</v>
      </c>
      <c r="E1611" s="2">
        <v>0</v>
      </c>
      <c r="F1611" s="2">
        <v>0</v>
      </c>
      <c r="G1611" s="3">
        <f t="shared" si="70"/>
        <v>37.0946</v>
      </c>
      <c r="H1611" s="3">
        <f t="shared" si="71"/>
        <v>0.40000000000009095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231124.28</v>
      </c>
      <c r="D1612" s="2">
        <v>0</v>
      </c>
      <c r="E1612" s="2">
        <v>0</v>
      </c>
      <c r="F1612" s="2">
        <v>0</v>
      </c>
      <c r="G1612" s="3">
        <f t="shared" si="70"/>
        <v>7395.97696</v>
      </c>
      <c r="H1612" s="3">
        <f t="shared" si="71"/>
        <v>0.27999999999883585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37664.839999999997</v>
      </c>
      <c r="D1619" s="2">
        <v>0</v>
      </c>
      <c r="E1619" s="2">
        <v>0</v>
      </c>
      <c r="F1619" s="2">
        <v>0</v>
      </c>
      <c r="G1619" s="3">
        <f>B1619/1000*C1619</f>
        <v>1468.9287599999998</v>
      </c>
      <c r="H1619" s="3">
        <f>ABS(C1619-ROUND(C1619,0))</f>
        <v>0.16000000000349246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183345.84999999998</v>
      </c>
      <c r="D1620" s="2">
        <v>0</v>
      </c>
      <c r="E1620" s="2">
        <v>0</v>
      </c>
      <c r="F1620" s="2">
        <v>0</v>
      </c>
      <c r="G1620" s="3">
        <f t="shared" si="70"/>
        <v>7333.8339999999989</v>
      </c>
      <c r="H1620" s="3">
        <f t="shared" si="71"/>
        <v>0.15000000002328306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67898.91</v>
      </c>
      <c r="D1621" s="2">
        <v>0</v>
      </c>
      <c r="E1621" s="2">
        <v>0</v>
      </c>
      <c r="F1621" s="2">
        <v>0</v>
      </c>
      <c r="G1621" s="3">
        <f t="shared" si="70"/>
        <v>2783.8553100000004</v>
      </c>
      <c r="H1621" s="3">
        <f t="shared" si="71"/>
        <v>8.999999999650754E-2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52592.47</v>
      </c>
      <c r="D1627" s="2">
        <v>0</v>
      </c>
      <c r="E1627" s="2">
        <v>0</v>
      </c>
      <c r="F1627" s="2">
        <v>0</v>
      </c>
      <c r="G1627" s="3">
        <f t="shared" si="70"/>
        <v>2471.84609</v>
      </c>
      <c r="H1627" s="3">
        <f t="shared" si="71"/>
        <v>0.47000000000116415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33678.100000000006</v>
      </c>
      <c r="D1633" s="2">
        <v>0</v>
      </c>
      <c r="E1633" s="2">
        <v>0</v>
      </c>
      <c r="F1633" s="2">
        <v>0</v>
      </c>
      <c r="G1633" s="3">
        <f t="shared" si="70"/>
        <v>1784.9393000000002</v>
      </c>
      <c r="H1633" s="3">
        <f t="shared" si="71"/>
        <v>0.10000000000582077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13776.35</v>
      </c>
      <c r="D1634" s="2">
        <v>0</v>
      </c>
      <c r="E1634" s="2">
        <v>0</v>
      </c>
      <c r="F1634" s="2">
        <v>0</v>
      </c>
      <c r="G1634" s="3">
        <f t="shared" si="70"/>
        <v>743.92290000000003</v>
      </c>
      <c r="H1634" s="3">
        <f t="shared" si="71"/>
        <v>0.3500000000003638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4361.16</v>
      </c>
      <c r="D1635" s="2">
        <v>0</v>
      </c>
      <c r="E1635" s="2">
        <v>0</v>
      </c>
      <c r="F1635" s="2">
        <v>0</v>
      </c>
      <c r="G1635" s="3">
        <f t="shared" si="70"/>
        <v>239.8638</v>
      </c>
      <c r="H1635" s="3">
        <f t="shared" si="71"/>
        <v>0.15999999999985448</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3755.9</v>
      </c>
      <c r="D1636" s="2">
        <v>0</v>
      </c>
      <c r="E1636" s="2">
        <v>0</v>
      </c>
      <c r="F1636" s="2">
        <v>0</v>
      </c>
      <c r="G1636" s="3">
        <f t="shared" si="70"/>
        <v>210.3304</v>
      </c>
      <c r="H1636" s="3">
        <f t="shared" si="71"/>
        <v>9.9999999999909051E-2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11784.69</v>
      </c>
      <c r="D1637" s="2">
        <v>0</v>
      </c>
      <c r="E1637" s="2">
        <v>0</v>
      </c>
      <c r="F1637" s="2">
        <v>0</v>
      </c>
      <c r="G1637" s="3">
        <f t="shared" si="70"/>
        <v>671.72733000000005</v>
      </c>
      <c r="H1637" s="3">
        <f t="shared" si="71"/>
        <v>0.30999999999949068</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455.35</v>
      </c>
      <c r="D1638" s="2">
        <v>0</v>
      </c>
      <c r="E1638" s="2">
        <v>0</v>
      </c>
      <c r="F1638" s="2">
        <v>0</v>
      </c>
      <c r="G1638" s="3">
        <f t="shared" si="70"/>
        <v>26.410300000000003</v>
      </c>
      <c r="H1638" s="3">
        <f t="shared" si="71"/>
        <v>0.35000000000002274</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1.66</v>
      </c>
      <c r="D1639" s="2">
        <v>0</v>
      </c>
      <c r="E1639" s="2">
        <v>0</v>
      </c>
      <c r="F1639" s="2">
        <v>0</v>
      </c>
      <c r="G1639" s="3">
        <f t="shared" si="70"/>
        <v>9.7939999999999985E-2</v>
      </c>
      <c r="H1639" s="3">
        <f t="shared" si="71"/>
        <v>0.34000000000000008</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216.49</v>
      </c>
      <c r="D1640" s="2">
        <v>0</v>
      </c>
      <c r="E1640" s="2">
        <v>0</v>
      </c>
      <c r="F1640" s="2">
        <v>0</v>
      </c>
      <c r="G1640" s="3">
        <f t="shared" si="70"/>
        <v>12.9894</v>
      </c>
      <c r="H1640" s="3">
        <f t="shared" si="71"/>
        <v>0.49000000000000909</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237.2</v>
      </c>
      <c r="D1642" s="2">
        <v>0</v>
      </c>
      <c r="E1642" s="2">
        <v>0</v>
      </c>
      <c r="F1642" s="2">
        <v>0</v>
      </c>
      <c r="G1642" s="3">
        <f t="shared" si="70"/>
        <v>14.706399999999999</v>
      </c>
      <c r="H1642" s="3">
        <f t="shared" si="71"/>
        <v>0.19999999999998863</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1740.9599999999998</v>
      </c>
      <c r="D1653" s="2">
        <v>0</v>
      </c>
      <c r="E1653" s="2">
        <v>0</v>
      </c>
      <c r="F1653" s="2">
        <v>0</v>
      </c>
      <c r="G1653" s="3">
        <f t="shared" si="70"/>
        <v>127.09007999999997</v>
      </c>
      <c r="H1653" s="3">
        <f t="shared" si="71"/>
        <v>4.0000000000190994E-2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13.3</v>
      </c>
      <c r="D1654" s="2">
        <v>0</v>
      </c>
      <c r="E1654" s="2">
        <v>0</v>
      </c>
      <c r="F1654" s="2">
        <v>0</v>
      </c>
      <c r="G1654" s="3">
        <f t="shared" si="70"/>
        <v>0.98419999999999996</v>
      </c>
      <c r="H1654" s="3">
        <f t="shared" si="71"/>
        <v>0.30000000000000071</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530.80999999999995</v>
      </c>
      <c r="D1655" s="2">
        <v>0</v>
      </c>
      <c r="E1655" s="2">
        <v>0</v>
      </c>
      <c r="F1655" s="2">
        <v>0</v>
      </c>
      <c r="G1655" s="3">
        <f t="shared" si="70"/>
        <v>39.810749999999992</v>
      </c>
      <c r="H1655" s="3">
        <f t="shared" si="71"/>
        <v>0.19000000000005457</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1196.8499999999999</v>
      </c>
      <c r="D1656" s="2">
        <v>0</v>
      </c>
      <c r="E1656" s="2">
        <v>0</v>
      </c>
      <c r="F1656" s="2">
        <v>0</v>
      </c>
      <c r="G1656" s="3">
        <f t="shared" si="70"/>
        <v>90.960599999999985</v>
      </c>
      <c r="H1656" s="3">
        <f t="shared" si="71"/>
        <v>0.15000000000009095</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16718.060000000001</v>
      </c>
      <c r="D1663" s="2">
        <v>0</v>
      </c>
      <c r="E1663" s="2">
        <v>0</v>
      </c>
      <c r="F1663" s="2">
        <v>0</v>
      </c>
      <c r="G1663" s="3">
        <f t="shared" si="70"/>
        <v>1387.5989800000002</v>
      </c>
      <c r="H1663" s="3">
        <f t="shared" si="71"/>
        <v>6.0000000001309672E-2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44</v>
      </c>
      <c r="D1666" s="2">
        <v>0</v>
      </c>
      <c r="E1666" s="2">
        <v>0</v>
      </c>
      <c r="F1666" s="2">
        <v>0</v>
      </c>
      <c r="G1666" s="3">
        <f t="shared" si="70"/>
        <v>3.7839999999999998</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16674.060000000001</v>
      </c>
      <c r="D1667" s="2">
        <v>0</v>
      </c>
      <c r="E1667" s="2">
        <v>0</v>
      </c>
      <c r="F1667" s="2">
        <v>0</v>
      </c>
      <c r="G1667" s="3">
        <f t="shared" si="70"/>
        <v>1450.6432199999999</v>
      </c>
      <c r="H1667" s="3">
        <f t="shared" si="71"/>
        <v>6.0000000001309672E-2</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4830.8599999999997</v>
      </c>
      <c r="D1668" s="2">
        <v>0</v>
      </c>
      <c r="E1668" s="2">
        <v>0</v>
      </c>
      <c r="F1668" s="2">
        <v>0</v>
      </c>
      <c r="G1668" s="3">
        <f t="shared" si="70"/>
        <v>425.11567999999994</v>
      </c>
      <c r="H1668" s="3">
        <f t="shared" si="71"/>
        <v>0.14000000000032742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4830.8599999999997</v>
      </c>
      <c r="D1670" s="2">
        <v>0</v>
      </c>
      <c r="E1670" s="2">
        <v>0</v>
      </c>
      <c r="F1670" s="2">
        <v>0</v>
      </c>
      <c r="G1670" s="3">
        <f t="shared" si="70"/>
        <v>434.77739999999994</v>
      </c>
      <c r="H1670" s="3">
        <f t="shared" si="71"/>
        <v>0.14000000000032742</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10475.58</v>
      </c>
      <c r="D1679" s="2">
        <v>0</v>
      </c>
      <c r="E1679" s="2">
        <v>0</v>
      </c>
      <c r="F1679" s="2">
        <v>0</v>
      </c>
      <c r="G1679" s="3">
        <f>B1679/1000*C1679</f>
        <v>1037.08242</v>
      </c>
      <c r="H1679" s="3">
        <f>ABS(C1679-ROUND(C1679,0))</f>
        <v>0.42000000000007276</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115446.94</v>
      </c>
      <c r="D1680" s="2">
        <v>0</v>
      </c>
      <c r="E1680" s="2">
        <v>0</v>
      </c>
      <c r="F1680" s="2">
        <v>0</v>
      </c>
      <c r="G1680" s="3">
        <f t="shared" si="70"/>
        <v>11544.694000000001</v>
      </c>
      <c r="H1680" s="3">
        <f t="shared" si="71"/>
        <v>5.9999999997671694E-2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77228.160000000003</v>
      </c>
      <c r="D1682" s="2">
        <v>0</v>
      </c>
      <c r="E1682" s="2">
        <v>0</v>
      </c>
      <c r="F1682" s="2">
        <v>0</v>
      </c>
      <c r="G1682" s="3">
        <f t="shared" si="70"/>
        <v>7877.27232</v>
      </c>
      <c r="H1682" s="3">
        <f t="shared" si="71"/>
        <v>0.16000000000349246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38218.78</v>
      </c>
      <c r="D1685" s="14">
        <v>0</v>
      </c>
      <c r="E1685" s="14">
        <v>0</v>
      </c>
      <c r="F1685" s="14">
        <v>0</v>
      </c>
      <c r="G1685" s="15">
        <f t="shared" si="70"/>
        <v>4012.9718999999996</v>
      </c>
      <c r="H1685" s="15">
        <f t="shared" si="71"/>
        <v>0.22000000000116415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34901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1044330.11</v>
      </c>
      <c r="I17" s="275">
        <f>'PR-RAS'!E6</f>
        <v>1049330.9599999997</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872318.87000000011</v>
      </c>
      <c r="I18" s="275">
        <f>'PR-RAS'!E152</f>
        <v>789490.65</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85429.749999999709</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294934.65000000026</v>
      </c>
      <c r="I20" s="275">
        <f>'PR-RAS'!E650</f>
        <v>0</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122249.45</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183345.84999999998</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67898.91</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115446.94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D424" sqref="D42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1044330.11</v>
      </c>
      <c r="E6" s="60">
        <f>E7+E43+E49+E82+E106+E125+E134+E140</f>
        <v>1049330.9599999997</v>
      </c>
      <c r="F6" s="45">
        <f t="shared" ref="F6:F132" si="0">IF(D6&lt;&gt;0,IF(E6/D6&gt;=100,"&gt;&gt;100",E6/D6*100),"-")</f>
        <v>100.47885720732496</v>
      </c>
    </row>
    <row r="7" spans="1:24" ht="12.75" customHeight="1" x14ac:dyDescent="0.2">
      <c r="A7" s="63">
        <v>61</v>
      </c>
      <c r="B7" s="220" t="s">
        <v>17</v>
      </c>
      <c r="C7" s="247" t="s">
        <v>18</v>
      </c>
      <c r="D7" s="60">
        <f>D8+D17+D23+D29+D36+D39</f>
        <v>367339.11</v>
      </c>
      <c r="E7" s="60">
        <f>E8+E17+E23+E29+E36+E39</f>
        <v>394741.00999999995</v>
      </c>
      <c r="F7" s="45">
        <f t="shared" si="0"/>
        <v>107.45956508687571</v>
      </c>
    </row>
    <row r="8" spans="1:24" ht="12.75" customHeight="1" x14ac:dyDescent="0.2">
      <c r="A8" s="63">
        <v>611</v>
      </c>
      <c r="B8" s="220" t="s">
        <v>19</v>
      </c>
      <c r="C8" s="247" t="s">
        <v>20</v>
      </c>
      <c r="D8" s="60">
        <f>SUM(D9:D14)-D15-D16</f>
        <v>345164.92</v>
      </c>
      <c r="E8" s="60">
        <f>SUM(E9:E14)-E15-E16</f>
        <v>378885.41</v>
      </c>
      <c r="F8" s="45">
        <f t="shared" si="0"/>
        <v>109.76938502325207</v>
      </c>
    </row>
    <row r="9" spans="1:24" ht="12.75" customHeight="1" x14ac:dyDescent="0.2">
      <c r="A9" s="63">
        <v>6111</v>
      </c>
      <c r="B9" s="65" t="s">
        <v>21</v>
      </c>
      <c r="C9" s="247" t="s">
        <v>22</v>
      </c>
      <c r="D9" s="194">
        <v>345164.92</v>
      </c>
      <c r="E9" s="194">
        <v>378885.41</v>
      </c>
      <c r="F9" s="45">
        <f t="shared" si="0"/>
        <v>109.76938502325207</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17801.64</v>
      </c>
      <c r="E23" s="60">
        <f t="shared" si="2"/>
        <v>12478.25</v>
      </c>
      <c r="F23" s="45">
        <f t="shared" si="0"/>
        <v>70.096069800310531</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17801.64</v>
      </c>
      <c r="E27" s="194">
        <v>12478.25</v>
      </c>
      <c r="F27" s="45">
        <f t="shared" si="0"/>
        <v>70.096069800310531</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4372.55</v>
      </c>
      <c r="E29" s="60">
        <f>SUM(E30:E35)</f>
        <v>3377.3500000000004</v>
      </c>
      <c r="F29" s="45">
        <f t="shared" si="0"/>
        <v>77.239825730980783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4372.55</v>
      </c>
      <c r="E31" s="194">
        <v>3246.34</v>
      </c>
      <c r="F31" s="45">
        <f t="shared" si="0"/>
        <v>74.243633577660631</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131.01</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487289.37</v>
      </c>
      <c r="E49" s="60">
        <f>E50+E53+E58+E61+E64+E68+E71+E74+E77</f>
        <v>372745.89</v>
      </c>
      <c r="F49" s="45">
        <f t="shared" si="0"/>
        <v>76.493745389931249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87850.72</v>
      </c>
      <c r="E53" s="60">
        <f t="shared" si="8"/>
        <v>0</v>
      </c>
      <c r="F53" s="45">
        <f t="shared" si="0"/>
        <v>0</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87850.72</v>
      </c>
      <c r="E57" s="194">
        <v>0</v>
      </c>
      <c r="F57" s="45">
        <f t="shared" si="0"/>
        <v>0</v>
      </c>
    </row>
    <row r="58" spans="1:6" ht="24" x14ac:dyDescent="0.2">
      <c r="A58" s="63">
        <v>633</v>
      </c>
      <c r="B58" s="65" t="s">
        <v>119</v>
      </c>
      <c r="C58" s="247" t="s">
        <v>120</v>
      </c>
      <c r="D58" s="60">
        <f t="shared" ref="D58:E58" si="9">SUM(D59:D60)</f>
        <v>122366.04</v>
      </c>
      <c r="E58" s="60">
        <f t="shared" si="9"/>
        <v>47645.14</v>
      </c>
      <c r="F58" s="45">
        <f t="shared" si="0"/>
        <v>38.936570963643177</v>
      </c>
    </row>
    <row r="59" spans="1:6" ht="24" x14ac:dyDescent="0.2">
      <c r="A59" s="63">
        <v>6331</v>
      </c>
      <c r="B59" s="65" t="s">
        <v>121</v>
      </c>
      <c r="C59" s="247" t="s">
        <v>122</v>
      </c>
      <c r="D59" s="194">
        <v>77366.039999999994</v>
      </c>
      <c r="E59" s="194">
        <v>47645.14</v>
      </c>
      <c r="F59" s="45">
        <f t="shared" si="0"/>
        <v>61.584049022025688</v>
      </c>
    </row>
    <row r="60" spans="1:6" ht="24" x14ac:dyDescent="0.2">
      <c r="A60" s="63">
        <v>6332</v>
      </c>
      <c r="B60" s="65" t="s">
        <v>123</v>
      </c>
      <c r="C60" s="247" t="s">
        <v>124</v>
      </c>
      <c r="D60" s="194">
        <v>45000</v>
      </c>
      <c r="E60" s="194">
        <v>0</v>
      </c>
      <c r="F60" s="45">
        <f t="shared" si="0"/>
        <v>0</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248309.7</v>
      </c>
      <c r="E64" s="60">
        <f>SUM(E65:E67)</f>
        <v>258839.46</v>
      </c>
      <c r="F64" s="45">
        <f t="shared" si="0"/>
        <v>104.2405753782474</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248309.7</v>
      </c>
      <c r="E67" s="192">
        <v>258839.46</v>
      </c>
      <c r="F67" s="71">
        <f t="shared" si="0"/>
        <v>104.2405753782474</v>
      </c>
    </row>
    <row r="68" spans="1:6" ht="24" x14ac:dyDescent="0.2">
      <c r="A68" s="63" t="s">
        <v>139</v>
      </c>
      <c r="B68" s="183" t="s">
        <v>140</v>
      </c>
      <c r="C68" s="247" t="s">
        <v>139</v>
      </c>
      <c r="D68" s="60">
        <f t="shared" ref="D68:E68" si="11">SUM(D69:D70)</f>
        <v>4975.4399999999996</v>
      </c>
      <c r="E68" s="60">
        <f t="shared" si="11"/>
        <v>563.84</v>
      </c>
      <c r="F68" s="45">
        <f t="shared" si="0"/>
        <v>11.332465068416061</v>
      </c>
    </row>
    <row r="69" spans="1:6" ht="12.75" customHeight="1" x14ac:dyDescent="0.2">
      <c r="A69" s="63" t="s">
        <v>141</v>
      </c>
      <c r="B69" s="64" t="s">
        <v>142</v>
      </c>
      <c r="C69" s="247" t="s">
        <v>141</v>
      </c>
      <c r="D69" s="194">
        <v>4975.4399999999996</v>
      </c>
      <c r="E69" s="194">
        <v>563.84</v>
      </c>
      <c r="F69" s="45">
        <f t="shared" si="0"/>
        <v>11.332465068416061</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23787.47</v>
      </c>
      <c r="E74" s="60">
        <f t="shared" si="13"/>
        <v>65697.45</v>
      </c>
      <c r="F74" s="45">
        <f t="shared" si="0"/>
        <v>276.18510921926543</v>
      </c>
    </row>
    <row r="75" spans="1:6" ht="12.75" customHeight="1" x14ac:dyDescent="0.2">
      <c r="A75" s="63" t="s">
        <v>153</v>
      </c>
      <c r="B75" s="65" t="s">
        <v>154</v>
      </c>
      <c r="C75" s="247" t="s">
        <v>153</v>
      </c>
      <c r="D75" s="194">
        <v>23787.47</v>
      </c>
      <c r="E75" s="194">
        <v>65697.45</v>
      </c>
      <c r="F75" s="45">
        <f t="shared" si="0"/>
        <v>276.18510921926543</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55256.68</v>
      </c>
      <c r="E82" s="60">
        <f t="shared" si="15"/>
        <v>26720.320000000003</v>
      </c>
      <c r="F82" s="45">
        <f t="shared" si="0"/>
        <v>48.356723567177767</v>
      </c>
    </row>
    <row r="83" spans="1:6" ht="12.75" customHeight="1" x14ac:dyDescent="0.2">
      <c r="A83" s="63">
        <v>641</v>
      </c>
      <c r="B83" s="64" t="s">
        <v>169</v>
      </c>
      <c r="C83" s="247" t="s">
        <v>170</v>
      </c>
      <c r="D83" s="60">
        <f t="shared" ref="D83:E83" si="16">SUM(D84:D90)</f>
        <v>20.05</v>
      </c>
      <c r="E83" s="60">
        <f t="shared" si="16"/>
        <v>39.11</v>
      </c>
      <c r="F83" s="45">
        <f t="shared" si="0"/>
        <v>195.06234413965086</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20.05</v>
      </c>
      <c r="E86" s="194">
        <v>39.11</v>
      </c>
      <c r="F86" s="45">
        <f t="shared" si="0"/>
        <v>195.06234413965086</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55236.63</v>
      </c>
      <c r="E91" s="60">
        <f t="shared" si="17"/>
        <v>26681.210000000003</v>
      </c>
      <c r="F91" s="45">
        <f t="shared" si="0"/>
        <v>48.303471808472032</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55235.57</v>
      </c>
      <c r="E93" s="194">
        <v>26512.7</v>
      </c>
      <c r="F93" s="45">
        <f t="shared" si="0"/>
        <v>47.999323624251552</v>
      </c>
    </row>
    <row r="94" spans="1:6" ht="12.75" customHeight="1" x14ac:dyDescent="0.2">
      <c r="A94" s="63">
        <v>6423</v>
      </c>
      <c r="B94" s="64" t="s">
        <v>191</v>
      </c>
      <c r="C94" s="247" t="s">
        <v>192</v>
      </c>
      <c r="D94" s="194">
        <v>1.06</v>
      </c>
      <c r="E94" s="194">
        <v>0.9</v>
      </c>
      <c r="F94" s="45">
        <f t="shared" si="0"/>
        <v>84.905660377358487</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167.61</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133820.41</v>
      </c>
      <c r="E106" s="332">
        <f>E107+E112+E120+E124</f>
        <v>252921.71999999997</v>
      </c>
      <c r="F106" s="71">
        <f t="shared" si="0"/>
        <v>189.0008556990671</v>
      </c>
    </row>
    <row r="107" spans="1:6" ht="12.75" customHeight="1" x14ac:dyDescent="0.2">
      <c r="A107" s="63">
        <v>651</v>
      </c>
      <c r="B107" s="64" t="s">
        <v>217</v>
      </c>
      <c r="C107" s="247" t="s">
        <v>218</v>
      </c>
      <c r="D107" s="60">
        <f t="shared" ref="D107:E107" si="19">SUM(D108:D111)</f>
        <v>18551.39</v>
      </c>
      <c r="E107" s="60">
        <f t="shared" si="19"/>
        <v>18582.66</v>
      </c>
      <c r="F107" s="45">
        <f t="shared" si="0"/>
        <v>100.16855879801997</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5.7</v>
      </c>
      <c r="E110" s="194">
        <v>11.22</v>
      </c>
      <c r="F110" s="45">
        <f t="shared" si="0"/>
        <v>196.84210526315792</v>
      </c>
    </row>
    <row r="111" spans="1:6" ht="12.75" customHeight="1" x14ac:dyDescent="0.2">
      <c r="A111" s="63">
        <v>6514</v>
      </c>
      <c r="B111" s="64" t="s">
        <v>225</v>
      </c>
      <c r="C111" s="247" t="s">
        <v>226</v>
      </c>
      <c r="D111" s="194">
        <v>18545.689999999999</v>
      </c>
      <c r="E111" s="194">
        <v>18571.439999999999</v>
      </c>
      <c r="F111" s="45">
        <f t="shared" si="0"/>
        <v>100.13884627641248</v>
      </c>
    </row>
    <row r="112" spans="1:6" ht="12.75" customHeight="1" x14ac:dyDescent="0.2">
      <c r="A112" s="63">
        <v>652</v>
      </c>
      <c r="B112" s="64" t="s">
        <v>227</v>
      </c>
      <c r="C112" s="247" t="s">
        <v>228</v>
      </c>
      <c r="D112" s="60">
        <f t="shared" ref="D112:E112" si="20">SUM(D113:D119)</f>
        <v>60141.67</v>
      </c>
      <c r="E112" s="60">
        <f t="shared" si="20"/>
        <v>200851.81999999998</v>
      </c>
      <c r="F112" s="45">
        <f t="shared" si="0"/>
        <v>333.96448751755645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40069.120000000003</v>
      </c>
      <c r="E115" s="194">
        <v>176121.61</v>
      </c>
      <c r="F115" s="45">
        <f t="shared" si="0"/>
        <v>439.54449211762068</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20072.55</v>
      </c>
      <c r="E117" s="194">
        <v>24730.21</v>
      </c>
      <c r="F117" s="45">
        <f t="shared" si="0"/>
        <v>123.20412702920159</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55127.35</v>
      </c>
      <c r="E120" s="60">
        <f t="shared" si="21"/>
        <v>33487.24</v>
      </c>
      <c r="F120" s="45">
        <f t="shared" si="0"/>
        <v>60.745238071483577</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55127.35</v>
      </c>
      <c r="E122" s="194">
        <v>33487.24</v>
      </c>
      <c r="F122" s="45">
        <f t="shared" si="0"/>
        <v>60.745238071483577</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461.59</v>
      </c>
      <c r="E125" s="60">
        <f t="shared" si="22"/>
        <v>0</v>
      </c>
      <c r="F125" s="45">
        <f t="shared" si="0"/>
        <v>0</v>
      </c>
    </row>
    <row r="126" spans="1:6" ht="12.75" customHeight="1" x14ac:dyDescent="0.2">
      <c r="A126" s="63">
        <v>661</v>
      </c>
      <c r="B126" s="65" t="s">
        <v>255</v>
      </c>
      <c r="C126" s="247" t="s">
        <v>256</v>
      </c>
      <c r="D126" s="60">
        <f t="shared" ref="D126:E126" si="23">SUM(D127:D128)</f>
        <v>461.59</v>
      </c>
      <c r="E126" s="60">
        <f t="shared" si="23"/>
        <v>0</v>
      </c>
      <c r="F126" s="45">
        <f t="shared" si="0"/>
        <v>0</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461.59</v>
      </c>
      <c r="E128" s="194">
        <v>0</v>
      </c>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162.94999999999999</v>
      </c>
      <c r="E140" s="60">
        <f t="shared" si="28"/>
        <v>2202.02</v>
      </c>
      <c r="F140" s="45">
        <f t="shared" si="26"/>
        <v>1351.347038969009</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162.94999999999999</v>
      </c>
      <c r="E151" s="194">
        <v>2202.02</v>
      </c>
      <c r="F151" s="45">
        <f t="shared" si="26"/>
        <v>1351.347038969009</v>
      </c>
    </row>
    <row r="152" spans="1:6" ht="12.75" customHeight="1" x14ac:dyDescent="0.2">
      <c r="A152" s="63">
        <v>3</v>
      </c>
      <c r="B152" s="64" t="s">
        <v>307</v>
      </c>
      <c r="C152" s="247" t="s">
        <v>13</v>
      </c>
      <c r="D152" s="60">
        <f>D153+D164+D202+D221+D230+D262+D273</f>
        <v>872318.87000000011</v>
      </c>
      <c r="E152" s="60">
        <f>E153+E164+E202+E221+E230+E262+E273</f>
        <v>789490.65</v>
      </c>
      <c r="F152" s="45">
        <f t="shared" si="26"/>
        <v>90.504823081495417</v>
      </c>
    </row>
    <row r="153" spans="1:6" ht="12.75" customHeight="1" x14ac:dyDescent="0.2">
      <c r="A153" s="63">
        <v>31</v>
      </c>
      <c r="B153" s="64" t="s">
        <v>308</v>
      </c>
      <c r="C153" s="247" t="s">
        <v>309</v>
      </c>
      <c r="D153" s="60">
        <f t="shared" ref="D153:E153" si="30">D154+D159+D160</f>
        <v>247283.58</v>
      </c>
      <c r="E153" s="60">
        <f t="shared" si="30"/>
        <v>249682.48</v>
      </c>
      <c r="F153" s="45">
        <f t="shared" si="26"/>
        <v>100.97010080491395</v>
      </c>
    </row>
    <row r="154" spans="1:6" ht="12.75" customHeight="1" x14ac:dyDescent="0.2">
      <c r="A154" s="63">
        <v>311</v>
      </c>
      <c r="B154" s="64" t="s">
        <v>310</v>
      </c>
      <c r="C154" s="247" t="s">
        <v>311</v>
      </c>
      <c r="D154" s="60">
        <f t="shared" ref="D154:E154" si="31">SUM(D155:D158)</f>
        <v>155848.63</v>
      </c>
      <c r="E154" s="60">
        <f t="shared" si="31"/>
        <v>158894.42000000001</v>
      </c>
      <c r="F154" s="45">
        <f t="shared" si="26"/>
        <v>101.95432580960129</v>
      </c>
    </row>
    <row r="155" spans="1:6" ht="12.75" customHeight="1" x14ac:dyDescent="0.2">
      <c r="A155" s="63">
        <v>3111</v>
      </c>
      <c r="B155" s="64" t="s">
        <v>312</v>
      </c>
      <c r="C155" s="247" t="s">
        <v>313</v>
      </c>
      <c r="D155" s="194">
        <v>155848.63</v>
      </c>
      <c r="E155" s="194">
        <v>158894.42000000001</v>
      </c>
      <c r="F155" s="45">
        <f t="shared" si="26"/>
        <v>101.95432580960129</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19887.11</v>
      </c>
      <c r="E159" s="194">
        <v>19653.400000000001</v>
      </c>
      <c r="F159" s="45">
        <f t="shared" si="26"/>
        <v>98.824816677737488</v>
      </c>
    </row>
    <row r="160" spans="1:6" ht="12.75" customHeight="1" x14ac:dyDescent="0.2">
      <c r="A160" s="63">
        <v>313</v>
      </c>
      <c r="B160" s="65" t="s">
        <v>322</v>
      </c>
      <c r="C160" s="247" t="s">
        <v>323</v>
      </c>
      <c r="D160" s="60">
        <f t="shared" ref="D160:E160" si="32">SUM(D161:D163)</f>
        <v>71547.839999999997</v>
      </c>
      <c r="E160" s="60">
        <f t="shared" si="32"/>
        <v>71134.66</v>
      </c>
      <c r="F160" s="45">
        <f t="shared" si="26"/>
        <v>99.422512265918868</v>
      </c>
    </row>
    <row r="161" spans="1:6" ht="12.75" customHeight="1" x14ac:dyDescent="0.2">
      <c r="A161" s="63">
        <v>3131</v>
      </c>
      <c r="B161" s="65" t="s">
        <v>324</v>
      </c>
      <c r="C161" s="247" t="s">
        <v>325</v>
      </c>
      <c r="D161" s="194">
        <v>39653.03</v>
      </c>
      <c r="E161" s="194">
        <v>38427.54</v>
      </c>
      <c r="F161" s="45">
        <f t="shared" si="26"/>
        <v>96.909466943635834</v>
      </c>
    </row>
    <row r="162" spans="1:6" ht="12.75" customHeight="1" x14ac:dyDescent="0.2">
      <c r="A162" s="63">
        <v>3132</v>
      </c>
      <c r="B162" s="65" t="s">
        <v>326</v>
      </c>
      <c r="C162" s="247" t="s">
        <v>327</v>
      </c>
      <c r="D162" s="194">
        <v>31894.81</v>
      </c>
      <c r="E162" s="194">
        <v>32707.119999999999</v>
      </c>
      <c r="F162" s="45">
        <f t="shared" si="26"/>
        <v>102.54684069289016</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474625.14000000007</v>
      </c>
      <c r="E164" s="60">
        <f>E165+E170+E178+E188+E189+E194</f>
        <v>347449.24999999994</v>
      </c>
      <c r="F164" s="45">
        <f t="shared" si="26"/>
        <v>73.20498235723457</v>
      </c>
    </row>
    <row r="165" spans="1:6" ht="12.75" customHeight="1" x14ac:dyDescent="0.2">
      <c r="A165" s="63">
        <v>321</v>
      </c>
      <c r="B165" s="64" t="s">
        <v>332</v>
      </c>
      <c r="C165" s="247" t="s">
        <v>333</v>
      </c>
      <c r="D165" s="60">
        <f t="shared" ref="D165:E165" si="33">SUM(D166:D169)</f>
        <v>15536.33</v>
      </c>
      <c r="E165" s="60">
        <f t="shared" si="33"/>
        <v>10848.25</v>
      </c>
      <c r="F165" s="45">
        <f t="shared" si="26"/>
        <v>69.825048772779681</v>
      </c>
    </row>
    <row r="166" spans="1:6" ht="12.75" customHeight="1" x14ac:dyDescent="0.2">
      <c r="A166" s="63">
        <v>3211</v>
      </c>
      <c r="B166" s="64" t="s">
        <v>334</v>
      </c>
      <c r="C166" s="247" t="s">
        <v>335</v>
      </c>
      <c r="D166" s="194">
        <v>39</v>
      </c>
      <c r="E166" s="194">
        <v>0</v>
      </c>
      <c r="F166" s="45">
        <f t="shared" si="26"/>
        <v>0</v>
      </c>
    </row>
    <row r="167" spans="1:6" ht="12.75" customHeight="1" x14ac:dyDescent="0.2">
      <c r="A167" s="63">
        <v>3212</v>
      </c>
      <c r="B167" s="64" t="s">
        <v>336</v>
      </c>
      <c r="C167" s="247" t="s">
        <v>337</v>
      </c>
      <c r="D167" s="194">
        <v>12330.24</v>
      </c>
      <c r="E167" s="194">
        <v>6163.27</v>
      </c>
      <c r="F167" s="45">
        <f t="shared" si="26"/>
        <v>49.984996236894013</v>
      </c>
    </row>
    <row r="168" spans="1:6" ht="12.75" customHeight="1" x14ac:dyDescent="0.2">
      <c r="A168" s="63">
        <v>3213</v>
      </c>
      <c r="B168" s="64" t="s">
        <v>338</v>
      </c>
      <c r="C168" s="247" t="s">
        <v>339</v>
      </c>
      <c r="D168" s="194">
        <v>789.34</v>
      </c>
      <c r="E168" s="194">
        <v>2142.33</v>
      </c>
      <c r="F168" s="45">
        <f t="shared" si="26"/>
        <v>271.40775838041907</v>
      </c>
    </row>
    <row r="169" spans="1:6" ht="12.75" customHeight="1" x14ac:dyDescent="0.2">
      <c r="A169" s="63">
        <v>3214</v>
      </c>
      <c r="B169" s="64" t="s">
        <v>340</v>
      </c>
      <c r="C169" s="247" t="s">
        <v>341</v>
      </c>
      <c r="D169" s="194">
        <v>2377.75</v>
      </c>
      <c r="E169" s="194">
        <v>2542.65</v>
      </c>
      <c r="F169" s="45">
        <f t="shared" si="26"/>
        <v>106.93512774681948</v>
      </c>
    </row>
    <row r="170" spans="1:6" ht="12.75" customHeight="1" x14ac:dyDescent="0.2">
      <c r="A170" s="63">
        <v>322</v>
      </c>
      <c r="B170" s="64" t="s">
        <v>342</v>
      </c>
      <c r="C170" s="247" t="s">
        <v>343</v>
      </c>
      <c r="D170" s="60">
        <f t="shared" ref="D170:E170" si="34">SUM(D171:D177)</f>
        <v>77496.06</v>
      </c>
      <c r="E170" s="60">
        <f t="shared" si="34"/>
        <v>64187.77</v>
      </c>
      <c r="F170" s="45">
        <f t="shared" si="26"/>
        <v>82.827139857174672</v>
      </c>
    </row>
    <row r="171" spans="1:6" ht="12.75" customHeight="1" x14ac:dyDescent="0.2">
      <c r="A171" s="63">
        <v>3221</v>
      </c>
      <c r="B171" s="64" t="s">
        <v>344</v>
      </c>
      <c r="C171" s="247" t="s">
        <v>345</v>
      </c>
      <c r="D171" s="194">
        <v>11571.72</v>
      </c>
      <c r="E171" s="194">
        <v>12457.86</v>
      </c>
      <c r="F171" s="45">
        <f t="shared" si="26"/>
        <v>107.65780713670917</v>
      </c>
    </row>
    <row r="172" spans="1:6" ht="12.75" customHeight="1" x14ac:dyDescent="0.2">
      <c r="A172" s="63">
        <v>3222</v>
      </c>
      <c r="B172" s="64" t="s">
        <v>346</v>
      </c>
      <c r="C172" s="247" t="s">
        <v>347</v>
      </c>
      <c r="D172" s="194">
        <v>9285.17</v>
      </c>
      <c r="E172" s="194">
        <v>10564.43</v>
      </c>
      <c r="F172" s="45">
        <f t="shared" si="26"/>
        <v>113.77745372459525</v>
      </c>
    </row>
    <row r="173" spans="1:6" ht="12.75" customHeight="1" x14ac:dyDescent="0.2">
      <c r="A173" s="63">
        <v>3223</v>
      </c>
      <c r="B173" s="65" t="s">
        <v>348</v>
      </c>
      <c r="C173" s="247" t="s">
        <v>349</v>
      </c>
      <c r="D173" s="194">
        <v>22777.95</v>
      </c>
      <c r="E173" s="194">
        <v>26349.02</v>
      </c>
      <c r="F173" s="45">
        <f t="shared" si="26"/>
        <v>115.67774975359941</v>
      </c>
    </row>
    <row r="174" spans="1:6" ht="12.75" customHeight="1" x14ac:dyDescent="0.2">
      <c r="A174" s="63">
        <v>3224</v>
      </c>
      <c r="B174" s="65" t="s">
        <v>350</v>
      </c>
      <c r="C174" s="247" t="s">
        <v>351</v>
      </c>
      <c r="D174" s="194">
        <v>31742.37</v>
      </c>
      <c r="E174" s="194">
        <v>11742.11</v>
      </c>
      <c r="F174" s="45">
        <f t="shared" si="26"/>
        <v>36.991913332243307</v>
      </c>
    </row>
    <row r="175" spans="1:6" ht="12.75" customHeight="1" x14ac:dyDescent="0.2">
      <c r="A175" s="63">
        <v>3225</v>
      </c>
      <c r="B175" s="65" t="s">
        <v>352</v>
      </c>
      <c r="C175" s="247" t="s">
        <v>353</v>
      </c>
      <c r="D175" s="194">
        <v>2118.85</v>
      </c>
      <c r="E175" s="194">
        <v>2206.25</v>
      </c>
      <c r="F175" s="45">
        <f t="shared" si="26"/>
        <v>104.12487906175521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868.1</v>
      </c>
      <c r="F177" s="45" t="str">
        <f t="shared" si="26"/>
        <v>-</v>
      </c>
    </row>
    <row r="178" spans="1:6" ht="12.75" customHeight="1" x14ac:dyDescent="0.2">
      <c r="A178" s="63">
        <v>323</v>
      </c>
      <c r="B178" s="65" t="s">
        <v>358</v>
      </c>
      <c r="C178" s="247" t="s">
        <v>359</v>
      </c>
      <c r="D178" s="60">
        <f t="shared" ref="D178:E178" si="35">SUM(D179:D187)</f>
        <v>317199.90000000008</v>
      </c>
      <c r="E178" s="60">
        <f t="shared" si="35"/>
        <v>250038.3</v>
      </c>
      <c r="F178" s="45">
        <f t="shared" si="26"/>
        <v>78.826727246761408</v>
      </c>
    </row>
    <row r="179" spans="1:6" ht="12.75" customHeight="1" x14ac:dyDescent="0.2">
      <c r="A179" s="63">
        <v>3231</v>
      </c>
      <c r="B179" s="65" t="s">
        <v>360</v>
      </c>
      <c r="C179" s="247" t="s">
        <v>361</v>
      </c>
      <c r="D179" s="194">
        <v>4439.92</v>
      </c>
      <c r="E179" s="194">
        <v>5008.54</v>
      </c>
      <c r="F179" s="45">
        <f t="shared" si="26"/>
        <v>112.80698751328853</v>
      </c>
    </row>
    <row r="180" spans="1:6" ht="12.75" customHeight="1" x14ac:dyDescent="0.2">
      <c r="A180" s="63">
        <v>3232</v>
      </c>
      <c r="B180" s="65" t="s">
        <v>362</v>
      </c>
      <c r="C180" s="247" t="s">
        <v>363</v>
      </c>
      <c r="D180" s="194">
        <v>230766.13</v>
      </c>
      <c r="E180" s="194">
        <v>164036.92000000001</v>
      </c>
      <c r="F180" s="45">
        <f t="shared" si="26"/>
        <v>71.083620460246919</v>
      </c>
    </row>
    <row r="181" spans="1:6" ht="12.75" customHeight="1" x14ac:dyDescent="0.2">
      <c r="A181" s="63">
        <v>3233</v>
      </c>
      <c r="B181" s="65" t="s">
        <v>364</v>
      </c>
      <c r="C181" s="247" t="s">
        <v>365</v>
      </c>
      <c r="D181" s="194">
        <v>8321.9500000000007</v>
      </c>
      <c r="E181" s="194">
        <v>6181.78</v>
      </c>
      <c r="F181" s="45">
        <f t="shared" si="26"/>
        <v>74.282830346252965</v>
      </c>
    </row>
    <row r="182" spans="1:6" ht="12.75" customHeight="1" x14ac:dyDescent="0.2">
      <c r="A182" s="63">
        <v>3234</v>
      </c>
      <c r="B182" s="65" t="s">
        <v>366</v>
      </c>
      <c r="C182" s="247" t="s">
        <v>367</v>
      </c>
      <c r="D182" s="194">
        <v>21065.49</v>
      </c>
      <c r="E182" s="194">
        <v>8515.58</v>
      </c>
      <c r="F182" s="45">
        <f t="shared" si="26"/>
        <v>40.424314839104142</v>
      </c>
    </row>
    <row r="183" spans="1:6" ht="12.75" customHeight="1" x14ac:dyDescent="0.2">
      <c r="A183" s="63">
        <v>3235</v>
      </c>
      <c r="B183" s="64" t="s">
        <v>368</v>
      </c>
      <c r="C183" s="247" t="s">
        <v>369</v>
      </c>
      <c r="D183" s="194">
        <v>514.29999999999995</v>
      </c>
      <c r="E183" s="194">
        <v>2833.74</v>
      </c>
      <c r="F183" s="45">
        <f t="shared" si="26"/>
        <v>550.9896947307019</v>
      </c>
    </row>
    <row r="184" spans="1:6" ht="12.75" customHeight="1" x14ac:dyDescent="0.2">
      <c r="A184" s="63">
        <v>3236</v>
      </c>
      <c r="B184" s="64" t="s">
        <v>370</v>
      </c>
      <c r="C184" s="247" t="s">
        <v>371</v>
      </c>
      <c r="D184" s="194">
        <v>3511.58</v>
      </c>
      <c r="E184" s="194">
        <v>5300.24</v>
      </c>
      <c r="F184" s="45">
        <f t="shared" si="26"/>
        <v>150.93604588248024</v>
      </c>
    </row>
    <row r="185" spans="1:6" ht="12.75" customHeight="1" x14ac:dyDescent="0.2">
      <c r="A185" s="63">
        <v>3237</v>
      </c>
      <c r="B185" s="64" t="s">
        <v>372</v>
      </c>
      <c r="C185" s="247" t="s">
        <v>373</v>
      </c>
      <c r="D185" s="194">
        <v>19390.84</v>
      </c>
      <c r="E185" s="194">
        <v>18328.53</v>
      </c>
      <c r="F185" s="45">
        <f t="shared" si="26"/>
        <v>94.521588543869157</v>
      </c>
    </row>
    <row r="186" spans="1:6" ht="12.75" customHeight="1" x14ac:dyDescent="0.2">
      <c r="A186" s="63">
        <v>3238</v>
      </c>
      <c r="B186" s="64" t="s">
        <v>374</v>
      </c>
      <c r="C186" s="247" t="s">
        <v>375</v>
      </c>
      <c r="D186" s="194">
        <v>7273.39</v>
      </c>
      <c r="E186" s="194">
        <v>9030.81</v>
      </c>
      <c r="F186" s="45">
        <f t="shared" si="26"/>
        <v>124.16232320829764</v>
      </c>
    </row>
    <row r="187" spans="1:6" ht="12.75" customHeight="1" x14ac:dyDescent="0.2">
      <c r="A187" s="63">
        <v>3239</v>
      </c>
      <c r="B187" s="64" t="s">
        <v>376</v>
      </c>
      <c r="C187" s="247" t="s">
        <v>377</v>
      </c>
      <c r="D187" s="194">
        <v>21916.3</v>
      </c>
      <c r="E187" s="194">
        <v>30802.16</v>
      </c>
      <c r="F187" s="45">
        <f t="shared" si="26"/>
        <v>140.54452622021054</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64392.85</v>
      </c>
      <c r="E194" s="60">
        <f t="shared" si="36"/>
        <v>22374.93</v>
      </c>
      <c r="F194" s="45">
        <f t="shared" si="26"/>
        <v>34.747537964230503</v>
      </c>
    </row>
    <row r="195" spans="1:6" ht="12.75" customHeight="1" x14ac:dyDescent="0.2">
      <c r="A195" s="63">
        <v>3291</v>
      </c>
      <c r="B195" s="183" t="s">
        <v>392</v>
      </c>
      <c r="C195" s="247" t="s">
        <v>393</v>
      </c>
      <c r="D195" s="194">
        <v>35885.46</v>
      </c>
      <c r="E195" s="194">
        <v>1352.21</v>
      </c>
      <c r="F195" s="45">
        <f t="shared" si="26"/>
        <v>3.7681278155553812</v>
      </c>
    </row>
    <row r="196" spans="1:6" ht="12.75" customHeight="1" x14ac:dyDescent="0.2">
      <c r="A196" s="63">
        <v>3292</v>
      </c>
      <c r="B196" s="64" t="s">
        <v>394</v>
      </c>
      <c r="C196" s="247" t="s">
        <v>395</v>
      </c>
      <c r="D196" s="194">
        <v>554.04999999999995</v>
      </c>
      <c r="E196" s="194">
        <v>201.61</v>
      </c>
      <c r="F196" s="45">
        <f t="shared" si="26"/>
        <v>36.388412598140967</v>
      </c>
    </row>
    <row r="197" spans="1:6" ht="12.75" customHeight="1" x14ac:dyDescent="0.2">
      <c r="A197" s="63">
        <v>3293</v>
      </c>
      <c r="B197" s="64" t="s">
        <v>396</v>
      </c>
      <c r="C197" s="247" t="s">
        <v>397</v>
      </c>
      <c r="D197" s="194">
        <v>19143.05</v>
      </c>
      <c r="E197" s="194">
        <v>14406.59</v>
      </c>
      <c r="F197" s="45">
        <f t="shared" si="26"/>
        <v>75.25754777843656</v>
      </c>
    </row>
    <row r="198" spans="1:6" ht="12.75" customHeight="1" x14ac:dyDescent="0.2">
      <c r="A198" s="63">
        <v>3294</v>
      </c>
      <c r="B198" s="64" t="s">
        <v>398</v>
      </c>
      <c r="C198" s="247" t="s">
        <v>399</v>
      </c>
      <c r="D198" s="194">
        <v>862.48</v>
      </c>
      <c r="E198" s="194">
        <v>862.48</v>
      </c>
      <c r="F198" s="45">
        <f t="shared" si="26"/>
        <v>100</v>
      </c>
    </row>
    <row r="199" spans="1:6" ht="12.75" customHeight="1" x14ac:dyDescent="0.2">
      <c r="A199" s="63">
        <v>3295</v>
      </c>
      <c r="B199" s="64" t="s">
        <v>400</v>
      </c>
      <c r="C199" s="247" t="s">
        <v>401</v>
      </c>
      <c r="D199" s="194">
        <v>6997.81</v>
      </c>
      <c r="E199" s="194">
        <v>5484.54</v>
      </c>
      <c r="F199" s="45">
        <f t="shared" si="26"/>
        <v>78.375091635811771</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950</v>
      </c>
      <c r="E201" s="194">
        <v>67.5</v>
      </c>
      <c r="F201" s="45">
        <f t="shared" si="26"/>
        <v>7.1052631578947363</v>
      </c>
    </row>
    <row r="202" spans="1:6" ht="12.75" customHeight="1" x14ac:dyDescent="0.2">
      <c r="A202" s="63">
        <v>34</v>
      </c>
      <c r="B202" s="183" t="s">
        <v>406</v>
      </c>
      <c r="C202" s="247" t="s">
        <v>407</v>
      </c>
      <c r="D202" s="60">
        <f t="shared" ref="D202:E202" si="37">D203+D208+D216</f>
        <v>2352.9899999999998</v>
      </c>
      <c r="E202" s="60">
        <f t="shared" si="37"/>
        <v>1581.41</v>
      </c>
      <c r="F202" s="45">
        <f t="shared" si="26"/>
        <v>67.208530422993732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2352.9899999999998</v>
      </c>
      <c r="E216" s="60">
        <f t="shared" si="40"/>
        <v>1581.41</v>
      </c>
      <c r="F216" s="45">
        <f t="shared" si="26"/>
        <v>67.208530422993732</v>
      </c>
    </row>
    <row r="217" spans="1:6" ht="12.75" customHeight="1" x14ac:dyDescent="0.2">
      <c r="A217" s="63">
        <v>3431</v>
      </c>
      <c r="B217" s="182" t="s">
        <v>436</v>
      </c>
      <c r="C217" s="247" t="s">
        <v>437</v>
      </c>
      <c r="D217" s="194">
        <v>2342.08</v>
      </c>
      <c r="E217" s="194">
        <v>1581.41</v>
      </c>
      <c r="F217" s="45">
        <f t="shared" si="26"/>
        <v>67.521604727421774</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10.91</v>
      </c>
      <c r="E219" s="194">
        <v>0</v>
      </c>
      <c r="F219" s="45">
        <f t="shared" si="26"/>
        <v>0</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43000</v>
      </c>
      <c r="E221" s="60">
        <f t="shared" si="41"/>
        <v>75000</v>
      </c>
      <c r="F221" s="45">
        <f t="shared" si="26"/>
        <v>174.41860465116278</v>
      </c>
    </row>
    <row r="222" spans="1:6" ht="24" x14ac:dyDescent="0.2">
      <c r="A222" s="63">
        <v>351</v>
      </c>
      <c r="B222" s="65" t="s">
        <v>446</v>
      </c>
      <c r="C222" s="247" t="s">
        <v>447</v>
      </c>
      <c r="D222" s="60">
        <f t="shared" ref="D222:E222" si="42">SUM(D223:D224)</f>
        <v>43000</v>
      </c>
      <c r="E222" s="60">
        <f t="shared" si="42"/>
        <v>75000</v>
      </c>
      <c r="F222" s="45">
        <f t="shared" si="26"/>
        <v>174.41860465116278</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43000</v>
      </c>
      <c r="E224" s="194">
        <v>75000</v>
      </c>
      <c r="F224" s="45">
        <f t="shared" si="26"/>
        <v>174.41860465116278</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904.47</v>
      </c>
      <c r="E230" s="60">
        <f>E231+E234+E237+E242+E246+E250+E254+E257</f>
        <v>1000</v>
      </c>
      <c r="F230" s="45">
        <f t="shared" ref="F230:F245" si="44">IF(D230&lt;&gt;0,IF(E230/D230&gt;=100,"&gt;&gt;100",E230/D230*100),"-")</f>
        <v>110.56198657777483</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904.47</v>
      </c>
      <c r="E246" s="60">
        <f t="shared" si="48"/>
        <v>1000</v>
      </c>
      <c r="F246" s="45">
        <f t="shared" ref="F246:F249" si="49">IF(D246&lt;&gt;0,IF(E246/D246&gt;=100,"&gt;&gt;100",E246/D246*100),"-")</f>
        <v>110.56198657777483</v>
      </c>
    </row>
    <row r="247" spans="1:6" ht="12.75" customHeight="1" x14ac:dyDescent="0.2">
      <c r="A247" s="63" t="s">
        <v>493</v>
      </c>
      <c r="B247" s="64" t="s">
        <v>494</v>
      </c>
      <c r="C247" s="247" t="s">
        <v>493</v>
      </c>
      <c r="D247" s="194">
        <v>904.47</v>
      </c>
      <c r="E247" s="194">
        <v>1000</v>
      </c>
      <c r="F247" s="45">
        <f t="shared" si="49"/>
        <v>110.56198657777483</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33254.68</v>
      </c>
      <c r="E262" s="60">
        <f t="shared" si="55"/>
        <v>31835.68</v>
      </c>
      <c r="F262" s="45">
        <f t="shared" ref="F262:F268" si="56">IF(D262&lt;&gt;0,IF(E262/D262&gt;=100,"&gt;&gt;100",E262/D262*100),"-")</f>
        <v>95.732931424990412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33254.68</v>
      </c>
      <c r="E269" s="60">
        <f t="shared" si="58"/>
        <v>31835.68</v>
      </c>
      <c r="F269" s="45">
        <f t="shared" ref="F269:F272" si="59">IF(D269&lt;&gt;0,IF(E269/D269&gt;=100,"&gt;&gt;100",E269/D269*100),"-")</f>
        <v>95.732931424990412</v>
      </c>
    </row>
    <row r="270" spans="1:6" ht="12.75" customHeight="1" x14ac:dyDescent="0.2">
      <c r="A270" s="63">
        <v>3721</v>
      </c>
      <c r="B270" s="65" t="s">
        <v>533</v>
      </c>
      <c r="C270" s="247" t="s">
        <v>534</v>
      </c>
      <c r="D270" s="194">
        <v>23809.91</v>
      </c>
      <c r="E270" s="194">
        <v>23012.32</v>
      </c>
      <c r="F270" s="45">
        <f t="shared" si="59"/>
        <v>96.650176334139857</v>
      </c>
    </row>
    <row r="271" spans="1:6" ht="12.75" customHeight="1" x14ac:dyDescent="0.2">
      <c r="A271" s="63">
        <v>3722</v>
      </c>
      <c r="B271" s="65" t="s">
        <v>535</v>
      </c>
      <c r="C271" s="247" t="s">
        <v>536</v>
      </c>
      <c r="D271" s="194">
        <v>9444.77</v>
      </c>
      <c r="E271" s="194">
        <v>8823.36</v>
      </c>
      <c r="F271" s="45">
        <f t="shared" si="59"/>
        <v>93.420591501963528</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70898.010000000009</v>
      </c>
      <c r="E273" s="60">
        <f t="shared" si="60"/>
        <v>82941.83</v>
      </c>
      <c r="F273" s="45">
        <f t="shared" ref="F273:F277" si="61">IF(D273&lt;&gt;0,IF(E273/D273&gt;=100,"&gt;&gt;100",E273/D273*100),"-")</f>
        <v>116.98752898706182</v>
      </c>
    </row>
    <row r="274" spans="1:6" ht="12.75" customHeight="1" x14ac:dyDescent="0.2">
      <c r="A274" s="63">
        <v>381</v>
      </c>
      <c r="B274" s="64" t="s">
        <v>541</v>
      </c>
      <c r="C274" s="247" t="s">
        <v>542</v>
      </c>
      <c r="D274" s="60">
        <f t="shared" ref="D274:E274" si="62">SUM(D275:D277)</f>
        <v>61533.070000000007</v>
      </c>
      <c r="E274" s="60">
        <f t="shared" si="62"/>
        <v>61876.95</v>
      </c>
      <c r="F274" s="45">
        <f t="shared" si="61"/>
        <v>100.55885396259279</v>
      </c>
    </row>
    <row r="275" spans="1:6" ht="12.75" customHeight="1" x14ac:dyDescent="0.2">
      <c r="A275" s="63">
        <v>3811</v>
      </c>
      <c r="B275" s="64" t="s">
        <v>543</v>
      </c>
      <c r="C275" s="247" t="s">
        <v>544</v>
      </c>
      <c r="D275" s="194">
        <v>57297.41</v>
      </c>
      <c r="E275" s="194">
        <v>61009.45</v>
      </c>
      <c r="F275" s="45">
        <f t="shared" si="61"/>
        <v>106.47854763417752</v>
      </c>
    </row>
    <row r="276" spans="1:6" ht="12.75" customHeight="1" x14ac:dyDescent="0.2">
      <c r="A276" s="63">
        <v>3812</v>
      </c>
      <c r="B276" s="64" t="s">
        <v>545</v>
      </c>
      <c r="C276" s="247" t="s">
        <v>546</v>
      </c>
      <c r="D276" s="194">
        <v>4235.66</v>
      </c>
      <c r="E276" s="194">
        <v>867.5</v>
      </c>
      <c r="F276" s="45">
        <f t="shared" si="61"/>
        <v>20.480869569323318</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10264.880000000001</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10165.34</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99.54</v>
      </c>
      <c r="F288" s="45" t="str">
        <f t="shared" si="66"/>
        <v>-</v>
      </c>
    </row>
    <row r="289" spans="1:6" ht="12.75" customHeight="1" x14ac:dyDescent="0.2">
      <c r="A289" s="63">
        <v>386</v>
      </c>
      <c r="B289" s="65" t="s">
        <v>570</v>
      </c>
      <c r="C289" s="247" t="s">
        <v>571</v>
      </c>
      <c r="D289" s="60">
        <f t="shared" ref="D289:E289" si="67">SUM(D290:D294)</f>
        <v>9364.94</v>
      </c>
      <c r="E289" s="60">
        <f t="shared" si="67"/>
        <v>10800</v>
      </c>
      <c r="F289" s="45">
        <f t="shared" si="66"/>
        <v>115.32375007207733</v>
      </c>
    </row>
    <row r="290" spans="1:6" ht="24" x14ac:dyDescent="0.2">
      <c r="A290" s="63">
        <v>3861</v>
      </c>
      <c r="B290" s="64" t="s">
        <v>572</v>
      </c>
      <c r="C290" s="247" t="s">
        <v>573</v>
      </c>
      <c r="D290" s="194">
        <v>9364.94</v>
      </c>
      <c r="E290" s="194">
        <v>10800</v>
      </c>
      <c r="F290" s="45">
        <f t="shared" si="66"/>
        <v>115.32375007207733</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872318.87000000011</v>
      </c>
      <c r="E299" s="60">
        <f>E152-E297+E298</f>
        <v>789490.65</v>
      </c>
      <c r="F299" s="45">
        <f t="shared" si="68"/>
        <v>90.504823081495417</v>
      </c>
    </row>
    <row r="300" spans="1:6" ht="12.75" customHeight="1" x14ac:dyDescent="0.2">
      <c r="A300" s="63" t="s">
        <v>582</v>
      </c>
      <c r="B300" s="64" t="s">
        <v>593</v>
      </c>
      <c r="C300" s="247" t="s">
        <v>594</v>
      </c>
      <c r="D300" s="60">
        <f>IF(D6&gt;=D299,D6-D299,0)</f>
        <v>172011.23999999987</v>
      </c>
      <c r="E300" s="60">
        <f>IF(E6&gt;=E299,E6-E299,0)</f>
        <v>259840.30999999971</v>
      </c>
      <c r="F300" s="45">
        <f t="shared" si="68"/>
        <v>151.06007607409836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724348.07</v>
      </c>
      <c r="E302" s="194">
        <v>426696.82</v>
      </c>
      <c r="F302" s="45">
        <f t="shared" si="68"/>
        <v>58.907704413432072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384037.54</v>
      </c>
      <c r="E304" s="194">
        <v>549672.37</v>
      </c>
      <c r="F304" s="45">
        <f t="shared" si="68"/>
        <v>143.12985392001002</v>
      </c>
    </row>
    <row r="305" spans="1:6" ht="12" x14ac:dyDescent="0.2">
      <c r="A305" s="63">
        <v>9661</v>
      </c>
      <c r="B305" s="220" t="s">
        <v>603</v>
      </c>
      <c r="C305" s="247" t="s">
        <v>604</v>
      </c>
      <c r="D305" s="194">
        <v>0.3</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2.85</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2.85</v>
      </c>
      <c r="E309" s="60">
        <f t="shared" si="73"/>
        <v>0</v>
      </c>
      <c r="F309" s="45">
        <f t="shared" si="72"/>
        <v>0</v>
      </c>
    </row>
    <row r="310" spans="1:6" ht="24" x14ac:dyDescent="0.2">
      <c r="A310" s="63">
        <v>711</v>
      </c>
      <c r="B310" s="64" t="s">
        <v>612</v>
      </c>
      <c r="C310" s="247" t="s">
        <v>613</v>
      </c>
      <c r="D310" s="60">
        <f t="shared" ref="D310:E310" si="74">SUM(D311:D313)</f>
        <v>2.85</v>
      </c>
      <c r="E310" s="60">
        <f t="shared" si="74"/>
        <v>0</v>
      </c>
      <c r="F310" s="45">
        <f t="shared" si="72"/>
        <v>0</v>
      </c>
    </row>
    <row r="311" spans="1:6" ht="12.75" customHeight="1" x14ac:dyDescent="0.2">
      <c r="A311" s="63">
        <v>7111</v>
      </c>
      <c r="B311" s="64" t="s">
        <v>614</v>
      </c>
      <c r="C311" s="247" t="s">
        <v>615</v>
      </c>
      <c r="D311" s="194">
        <v>2.85</v>
      </c>
      <c r="E311" s="194">
        <v>0</v>
      </c>
      <c r="F311" s="45">
        <f t="shared" si="72"/>
        <v>0</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360094.01</v>
      </c>
      <c r="E360" s="60">
        <f t="shared" si="86"/>
        <v>235955.13</v>
      </c>
      <c r="F360" s="45">
        <f t="shared" si="72"/>
        <v>65.525980284981685</v>
      </c>
    </row>
    <row r="361" spans="1:6" ht="12.75" customHeight="1" x14ac:dyDescent="0.2">
      <c r="A361" s="63">
        <v>41</v>
      </c>
      <c r="B361" s="64" t="s">
        <v>714</v>
      </c>
      <c r="C361" s="247" t="s">
        <v>715</v>
      </c>
      <c r="D361" s="60">
        <f t="shared" ref="D361:E361" si="87">D362+D366</f>
        <v>0</v>
      </c>
      <c r="E361" s="60">
        <f t="shared" si="87"/>
        <v>128742.64</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128742.64</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7955.85</v>
      </c>
      <c r="F369" s="45" t="str">
        <f t="shared" si="72"/>
        <v>-</v>
      </c>
    </row>
    <row r="370" spans="1:6" ht="12.75" customHeight="1" x14ac:dyDescent="0.2">
      <c r="A370" s="63">
        <v>4124</v>
      </c>
      <c r="B370" s="64" t="s">
        <v>628</v>
      </c>
      <c r="C370" s="247" t="s">
        <v>727</v>
      </c>
      <c r="D370" s="194">
        <v>0</v>
      </c>
      <c r="E370" s="194">
        <v>120786.79</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347776.78</v>
      </c>
      <c r="E373" s="60">
        <f t="shared" si="90"/>
        <v>107212.49</v>
      </c>
      <c r="F373" s="45">
        <f t="shared" si="72"/>
        <v>30.827960969677161</v>
      </c>
    </row>
    <row r="374" spans="1:6" ht="12.75" customHeight="1" x14ac:dyDescent="0.2">
      <c r="A374" s="63">
        <v>421</v>
      </c>
      <c r="B374" s="64" t="s">
        <v>732</v>
      </c>
      <c r="C374" s="247" t="s">
        <v>733</v>
      </c>
      <c r="D374" s="60">
        <f t="shared" ref="D374:E374" si="91">SUM(D375:D378)</f>
        <v>342578.7</v>
      </c>
      <c r="E374" s="60">
        <f t="shared" si="91"/>
        <v>96693.99</v>
      </c>
      <c r="F374" s="45">
        <f t="shared" si="72"/>
        <v>28.225336251203011</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314871.86</v>
      </c>
      <c r="E376" s="194">
        <v>16481.990000000002</v>
      </c>
      <c r="F376" s="45">
        <f t="shared" si="72"/>
        <v>5.2345071420481979</v>
      </c>
    </row>
    <row r="377" spans="1:6" ht="12.75" customHeight="1" x14ac:dyDescent="0.2">
      <c r="A377" s="63">
        <v>4213</v>
      </c>
      <c r="B377" s="64" t="s">
        <v>642</v>
      </c>
      <c r="C377" s="247" t="s">
        <v>736</v>
      </c>
      <c r="D377" s="194">
        <v>21710</v>
      </c>
      <c r="E377" s="194">
        <v>2250</v>
      </c>
      <c r="F377" s="45">
        <f t="shared" si="72"/>
        <v>10.36388760939659</v>
      </c>
    </row>
    <row r="378" spans="1:6" ht="12.75" customHeight="1" x14ac:dyDescent="0.2">
      <c r="A378" s="63">
        <v>4214</v>
      </c>
      <c r="B378" s="64" t="s">
        <v>644</v>
      </c>
      <c r="C378" s="247" t="s">
        <v>737</v>
      </c>
      <c r="D378" s="194">
        <v>5996.84</v>
      </c>
      <c r="E378" s="194">
        <v>77962</v>
      </c>
      <c r="F378" s="45">
        <f t="shared" si="72"/>
        <v>1300.051360383135</v>
      </c>
    </row>
    <row r="379" spans="1:6" ht="12.75" customHeight="1" x14ac:dyDescent="0.2">
      <c r="A379" s="63">
        <v>422</v>
      </c>
      <c r="B379" s="64" t="s">
        <v>738</v>
      </c>
      <c r="C379" s="247" t="s">
        <v>739</v>
      </c>
      <c r="D379" s="60">
        <f t="shared" ref="D379:E379" si="92">SUM(D380:D387)</f>
        <v>5198.08</v>
      </c>
      <c r="E379" s="60">
        <f t="shared" si="92"/>
        <v>10518.5</v>
      </c>
      <c r="F379" s="45">
        <f t="shared" si="72"/>
        <v>202.35356131494706</v>
      </c>
    </row>
    <row r="380" spans="1:6" ht="12.75" customHeight="1" x14ac:dyDescent="0.2">
      <c r="A380" s="63">
        <v>4221</v>
      </c>
      <c r="B380" s="64" t="s">
        <v>648</v>
      </c>
      <c r="C380" s="247" t="s">
        <v>740</v>
      </c>
      <c r="D380" s="194">
        <v>0</v>
      </c>
      <c r="E380" s="194">
        <v>1262.5</v>
      </c>
      <c r="F380" s="45" t="str">
        <f t="shared" si="72"/>
        <v>-</v>
      </c>
    </row>
    <row r="381" spans="1:6" ht="12.75" customHeight="1" x14ac:dyDescent="0.2">
      <c r="A381" s="63">
        <v>4222</v>
      </c>
      <c r="B381" s="64" t="s">
        <v>741</v>
      </c>
      <c r="C381" s="247" t="s">
        <v>742</v>
      </c>
      <c r="D381" s="194">
        <v>0</v>
      </c>
      <c r="E381" s="194">
        <v>77</v>
      </c>
      <c r="F381" s="45" t="str">
        <f t="shared" si="72"/>
        <v>-</v>
      </c>
    </row>
    <row r="382" spans="1:6" ht="12.75" customHeight="1" x14ac:dyDescent="0.2">
      <c r="A382" s="63">
        <v>4223</v>
      </c>
      <c r="B382" s="64" t="s">
        <v>652</v>
      </c>
      <c r="C382" s="247" t="s">
        <v>743</v>
      </c>
      <c r="D382" s="194">
        <v>2767.22</v>
      </c>
      <c r="E382" s="194">
        <v>1583.5</v>
      </c>
      <c r="F382" s="45">
        <f t="shared" si="72"/>
        <v>57.223495060024142</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2430.86</v>
      </c>
      <c r="E386" s="194">
        <v>7595.5</v>
      </c>
      <c r="F386" s="45">
        <f t="shared" si="72"/>
        <v>312.46143340217043</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12317.23</v>
      </c>
      <c r="E412" s="60">
        <f t="shared" si="100"/>
        <v>0</v>
      </c>
      <c r="F412" s="45">
        <f t="shared" si="72"/>
        <v>0</v>
      </c>
    </row>
    <row r="413" spans="1:6" ht="12.75" customHeight="1" x14ac:dyDescent="0.2">
      <c r="A413" s="63">
        <v>451</v>
      </c>
      <c r="B413" s="64" t="s">
        <v>785</v>
      </c>
      <c r="C413" s="247" t="s">
        <v>786</v>
      </c>
      <c r="D413" s="194">
        <v>12317.23</v>
      </c>
      <c r="E413" s="194">
        <v>0</v>
      </c>
      <c r="F413" s="45">
        <f t="shared" si="72"/>
        <v>0</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360091.16000000003</v>
      </c>
      <c r="E418" s="60">
        <f t="shared" si="102"/>
        <v>235955.13</v>
      </c>
      <c r="F418" s="45">
        <f t="shared" si="72"/>
        <v>65.526498901000508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831202.8</v>
      </c>
      <c r="E420" s="194">
        <v>365152.25</v>
      </c>
      <c r="F420" s="45">
        <f t="shared" si="72"/>
        <v>43.930584690041947</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1044332.96</v>
      </c>
      <c r="E422" s="60">
        <f>E6+E308</f>
        <v>1049330.9599999997</v>
      </c>
      <c r="F422" s="45">
        <f t="shared" si="72"/>
        <v>100.47858299904658</v>
      </c>
    </row>
    <row r="423" spans="1:6" ht="12.75" customHeight="1" x14ac:dyDescent="0.2">
      <c r="A423" s="63" t="s">
        <v>582</v>
      </c>
      <c r="B423" s="64" t="s">
        <v>805</v>
      </c>
      <c r="C423" s="247" t="s">
        <v>806</v>
      </c>
      <c r="D423" s="60">
        <f t="shared" ref="D423:E423" si="103">D299+D360</f>
        <v>1232412.8800000001</v>
      </c>
      <c r="E423" s="60">
        <f t="shared" si="103"/>
        <v>1025445.78</v>
      </c>
      <c r="F423" s="45">
        <f t="shared" si="72"/>
        <v>83.206350456188019</v>
      </c>
    </row>
    <row r="424" spans="1:6" ht="12.75" customHeight="1" x14ac:dyDescent="0.2">
      <c r="A424" s="63" t="s">
        <v>582</v>
      </c>
      <c r="B424" s="64" t="s">
        <v>807</v>
      </c>
      <c r="C424" s="247" t="s">
        <v>808</v>
      </c>
      <c r="D424" s="60">
        <f t="shared" ref="D424:E424" si="104">IF(D422&gt;=D423,D422-D423,0)</f>
        <v>0</v>
      </c>
      <c r="E424" s="60">
        <f t="shared" si="104"/>
        <v>23885.179999999702</v>
      </c>
      <c r="F424" s="45" t="str">
        <f t="shared" si="72"/>
        <v>-</v>
      </c>
    </row>
    <row r="425" spans="1:6" ht="12.75" customHeight="1" x14ac:dyDescent="0.2">
      <c r="A425" s="63" t="s">
        <v>582</v>
      </c>
      <c r="B425" s="64" t="s">
        <v>809</v>
      </c>
      <c r="C425" s="247" t="s">
        <v>810</v>
      </c>
      <c r="D425" s="60">
        <f t="shared" ref="D425:E425" si="105">IF(D423&gt;=D422,D423-D422,0)</f>
        <v>188079.92000000016</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61544.570000000007</v>
      </c>
      <c r="F426" s="45" t="str">
        <f t="shared" si="72"/>
        <v>-</v>
      </c>
    </row>
    <row r="427" spans="1:6" ht="12.75" customHeight="1" x14ac:dyDescent="0.2">
      <c r="A427" s="251" t="s">
        <v>811</v>
      </c>
      <c r="B427" s="64" t="s">
        <v>814</v>
      </c>
      <c r="C427" s="252" t="s">
        <v>815</v>
      </c>
      <c r="D427" s="60">
        <f t="shared" ref="D427:E427" si="107">IF(D303-D302+D420-D419&gt;=0,D303-D302+D420-D419,0)</f>
        <v>106854.7300000001</v>
      </c>
      <c r="E427" s="60">
        <f t="shared" si="107"/>
        <v>0</v>
      </c>
      <c r="F427" s="45">
        <f t="shared" si="72"/>
        <v>0</v>
      </c>
    </row>
    <row r="428" spans="1:6" ht="24" x14ac:dyDescent="0.2">
      <c r="A428" s="249" t="s">
        <v>816</v>
      </c>
      <c r="B428" s="243" t="s">
        <v>817</v>
      </c>
      <c r="C428" s="250" t="s">
        <v>818</v>
      </c>
      <c r="D428" s="81">
        <f t="shared" ref="D428:E428" si="108">D304+D421</f>
        <v>384037.54</v>
      </c>
      <c r="E428" s="81">
        <f t="shared" si="108"/>
        <v>549672.37</v>
      </c>
      <c r="F428" s="61">
        <f t="shared" si="72"/>
        <v>143.12985392001002</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1044332.96</v>
      </c>
      <c r="E643" s="60">
        <f>E422+E430</f>
        <v>1049330.9599999997</v>
      </c>
      <c r="F643" s="45">
        <f t="shared" si="109"/>
        <v>100.47858299904658</v>
      </c>
    </row>
    <row r="644" spans="1:6" ht="12.75" customHeight="1" x14ac:dyDescent="0.2">
      <c r="A644" s="63" t="s">
        <v>582</v>
      </c>
      <c r="B644" s="64" t="s">
        <v>1238</v>
      </c>
      <c r="C644" s="247" t="s">
        <v>1239</v>
      </c>
      <c r="D644" s="60">
        <f>D423+D535</f>
        <v>1232412.8800000001</v>
      </c>
      <c r="E644" s="60">
        <f>E423+E535</f>
        <v>1025445.78</v>
      </c>
      <c r="F644" s="45">
        <f t="shared" si="109"/>
        <v>83.206350456188019</v>
      </c>
    </row>
    <row r="645" spans="1:6" ht="12.75" customHeight="1" x14ac:dyDescent="0.2">
      <c r="A645" s="63" t="s">
        <v>582</v>
      </c>
      <c r="B645" s="64" t="s">
        <v>1240</v>
      </c>
      <c r="C645" s="247" t="s">
        <v>1241</v>
      </c>
      <c r="D645" s="60">
        <f t="shared" ref="D645:E645" si="163">IF(D643&gt;=D644,D643-D644,0)</f>
        <v>0</v>
      </c>
      <c r="E645" s="60">
        <f t="shared" si="163"/>
        <v>23885.179999999702</v>
      </c>
      <c r="F645" s="45" t="str">
        <f t="shared" si="109"/>
        <v>-</v>
      </c>
    </row>
    <row r="646" spans="1:6" ht="12.75" customHeight="1" x14ac:dyDescent="0.2">
      <c r="A646" s="63" t="s">
        <v>582</v>
      </c>
      <c r="B646" s="64" t="s">
        <v>1242</v>
      </c>
      <c r="C646" s="247" t="s">
        <v>1243</v>
      </c>
      <c r="D646" s="60">
        <f t="shared" ref="D646:E646" si="164">IF(D644&gt;=D643,D644-D643,0)</f>
        <v>188079.92000000016</v>
      </c>
      <c r="E646" s="60">
        <f t="shared" si="164"/>
        <v>0</v>
      </c>
      <c r="F646" s="45">
        <f t="shared" si="109"/>
        <v>0</v>
      </c>
    </row>
    <row r="647" spans="1:6" ht="24" x14ac:dyDescent="0.2">
      <c r="A647" s="251" t="s">
        <v>1244</v>
      </c>
      <c r="B647" s="64" t="s">
        <v>1245</v>
      </c>
      <c r="C647" s="252" t="s">
        <v>1244</v>
      </c>
      <c r="D647" s="60">
        <f>IF(D426-D427+D641-D642&gt;=0,D426-D427+D641-D642,0)</f>
        <v>0</v>
      </c>
      <c r="E647" s="60">
        <f>IF(E426-E427+E641-E642&gt;=0,E426-E427+E641-E642,0)</f>
        <v>61544.570000000007</v>
      </c>
      <c r="F647" s="45" t="str">
        <f t="shared" si="109"/>
        <v>-</v>
      </c>
    </row>
    <row r="648" spans="1:6" ht="24" x14ac:dyDescent="0.2">
      <c r="A648" s="251" t="s">
        <v>1246</v>
      </c>
      <c r="B648" s="64" t="s">
        <v>1247</v>
      </c>
      <c r="C648" s="252" t="s">
        <v>1246</v>
      </c>
      <c r="D648" s="60">
        <f>IF(D427-D426+D642-D641&gt;=0,D427-D426+D642-D641,0)</f>
        <v>106854.7300000001</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0</v>
      </c>
      <c r="E649" s="60">
        <f t="shared" si="165"/>
        <v>85429.749999999709</v>
      </c>
      <c r="F649" s="45" t="str">
        <f t="shared" si="109"/>
        <v>-</v>
      </c>
    </row>
    <row r="650" spans="1:6" ht="24" x14ac:dyDescent="0.2">
      <c r="A650" s="63" t="s">
        <v>582</v>
      </c>
      <c r="B650" s="64" t="s">
        <v>1250</v>
      </c>
      <c r="C650" s="247" t="s">
        <v>1251</v>
      </c>
      <c r="D650" s="60">
        <f t="shared" ref="D650:E650" si="166">IF(D646+D648-D645-D647&gt;=0,D646+D648-D645-D647,0)</f>
        <v>294934.65000000026</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115150.24</v>
      </c>
      <c r="E653" s="194">
        <v>178574.39</v>
      </c>
      <c r="F653" s="45">
        <f t="shared" ref="F653:F740" si="167">IF(D653&lt;&gt;0,IF(E653/D653&gt;=100,"&gt;&gt;100",E653/D653*100),"-")</f>
        <v>155.07947703799834</v>
      </c>
    </row>
    <row r="654" spans="1:6" ht="12.75" customHeight="1" x14ac:dyDescent="0.2">
      <c r="A654" s="63" t="s">
        <v>1257</v>
      </c>
      <c r="B654" s="64" t="s">
        <v>1258</v>
      </c>
      <c r="C654" s="247" t="s">
        <v>1257</v>
      </c>
      <c r="D654" s="194">
        <v>1202028.27</v>
      </c>
      <c r="E654" s="194">
        <v>1053507.77</v>
      </c>
      <c r="F654" s="45">
        <f t="shared" si="167"/>
        <v>87.644175789642617</v>
      </c>
    </row>
    <row r="655" spans="1:6" ht="12.75" customHeight="1" x14ac:dyDescent="0.2">
      <c r="A655" s="63" t="s">
        <v>1259</v>
      </c>
      <c r="B655" s="64" t="s">
        <v>1260</v>
      </c>
      <c r="C655" s="247" t="s">
        <v>1259</v>
      </c>
      <c r="D655" s="194">
        <v>1253800.22</v>
      </c>
      <c r="E655" s="194">
        <v>1005814.09</v>
      </c>
      <c r="F655" s="45">
        <f t="shared" si="167"/>
        <v>80.221240509911539</v>
      </c>
    </row>
    <row r="656" spans="1:6" ht="24" x14ac:dyDescent="0.2">
      <c r="A656" s="63">
        <v>11</v>
      </c>
      <c r="B656" s="64" t="s">
        <v>1261</v>
      </c>
      <c r="C656" s="247" t="s">
        <v>1262</v>
      </c>
      <c r="D656" s="60">
        <f t="shared" ref="D656:E656" si="168">+D653+D654-D655</f>
        <v>63378.290000000037</v>
      </c>
      <c r="E656" s="60">
        <f t="shared" si="168"/>
        <v>226268.07000000018</v>
      </c>
      <c r="F656" s="45">
        <f t="shared" si="167"/>
        <v>357.01195156890486</v>
      </c>
    </row>
    <row r="657" spans="1:6" ht="24" x14ac:dyDescent="0.2">
      <c r="A657" s="63" t="s">
        <v>582</v>
      </c>
      <c r="B657" s="64" t="s">
        <v>1263</v>
      </c>
      <c r="C657" s="247" t="s">
        <v>1264</v>
      </c>
      <c r="D657" s="253">
        <v>12</v>
      </c>
      <c r="E657" s="253">
        <v>12</v>
      </c>
      <c r="F657" s="45">
        <f t="shared" si="167"/>
        <v>100</v>
      </c>
    </row>
    <row r="658" spans="1:6" ht="24" x14ac:dyDescent="0.2">
      <c r="A658" s="63" t="s">
        <v>582</v>
      </c>
      <c r="B658" s="64" t="s">
        <v>1265</v>
      </c>
      <c r="C658" s="247" t="s">
        <v>1266</v>
      </c>
      <c r="D658" s="253">
        <v>14</v>
      </c>
      <c r="E658" s="253">
        <v>13</v>
      </c>
      <c r="F658" s="45">
        <f t="shared" si="167"/>
        <v>92.857142857142861</v>
      </c>
    </row>
    <row r="659" spans="1:6" ht="12.75" customHeight="1" x14ac:dyDescent="0.2">
      <c r="A659" s="63" t="s">
        <v>582</v>
      </c>
      <c r="B659" s="64" t="s">
        <v>1267</v>
      </c>
      <c r="C659" s="247" t="s">
        <v>1268</v>
      </c>
      <c r="D659" s="253">
        <v>10</v>
      </c>
      <c r="E659" s="253">
        <v>10</v>
      </c>
      <c r="F659" s="45">
        <f t="shared" si="167"/>
        <v>100</v>
      </c>
    </row>
    <row r="660" spans="1:6" ht="12.75" customHeight="1" x14ac:dyDescent="0.2">
      <c r="A660" s="63" t="s">
        <v>582</v>
      </c>
      <c r="B660" s="64" t="s">
        <v>1269</v>
      </c>
      <c r="C660" s="247" t="s">
        <v>1270</v>
      </c>
      <c r="D660" s="253">
        <v>13</v>
      </c>
      <c r="E660" s="253">
        <v>14</v>
      </c>
      <c r="F660" s="45">
        <f t="shared" si="167"/>
        <v>107.69230769230769</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17801.64</v>
      </c>
      <c r="E664" s="192">
        <v>12478.25</v>
      </c>
      <c r="F664" s="71">
        <f t="shared" si="167"/>
        <v>70.096069800310531</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131.01</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51435.79</v>
      </c>
      <c r="E669" s="194">
        <v>41917</v>
      </c>
      <c r="F669" s="45">
        <f t="shared" si="167"/>
        <v>81.49383921195728</v>
      </c>
    </row>
    <row r="670" spans="1:6" ht="12.75" customHeight="1" x14ac:dyDescent="0.2">
      <c r="A670" s="63">
        <v>63312</v>
      </c>
      <c r="B670" s="64" t="s">
        <v>1290</v>
      </c>
      <c r="C670" s="247" t="s">
        <v>1291</v>
      </c>
      <c r="D670" s="194">
        <v>21640.27</v>
      </c>
      <c r="E670" s="194">
        <v>0</v>
      </c>
      <c r="F670" s="45">
        <f t="shared" si="167"/>
        <v>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4289.9799999999996</v>
      </c>
      <c r="E672" s="194">
        <v>5728.14</v>
      </c>
      <c r="F672" s="45">
        <f t="shared" si="167"/>
        <v>133.5236994111861</v>
      </c>
    </row>
    <row r="673" spans="1:6" ht="12.75" customHeight="1" x14ac:dyDescent="0.2">
      <c r="A673" s="63">
        <v>63321</v>
      </c>
      <c r="B673" s="64" t="s">
        <v>1296</v>
      </c>
      <c r="C673" s="247" t="s">
        <v>1297</v>
      </c>
      <c r="D673" s="194">
        <v>45000</v>
      </c>
      <c r="E673" s="194">
        <v>0</v>
      </c>
      <c r="F673" s="45">
        <f t="shared" si="167"/>
        <v>0</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378</v>
      </c>
      <c r="E683" s="192">
        <v>0</v>
      </c>
      <c r="F683" s="71">
        <f t="shared" si="167"/>
        <v>0</v>
      </c>
    </row>
    <row r="684" spans="1:6" ht="24" x14ac:dyDescent="0.2">
      <c r="A684" s="70">
        <v>63613</v>
      </c>
      <c r="B684" s="182" t="s">
        <v>1318</v>
      </c>
      <c r="C684" s="278" t="s">
        <v>1319</v>
      </c>
      <c r="D684" s="192">
        <v>4597.4399999999996</v>
      </c>
      <c r="E684" s="192">
        <v>563.84</v>
      </c>
      <c r="F684" s="71">
        <f t="shared" si="167"/>
        <v>12.264216607503307</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23787.47</v>
      </c>
      <c r="E702" s="192">
        <v>65697.45</v>
      </c>
      <c r="F702" s="71">
        <f t="shared" si="167"/>
        <v>276.18510921926543</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53264.39</v>
      </c>
      <c r="E711" s="192">
        <v>24350.05</v>
      </c>
      <c r="F711" s="71">
        <f t="shared" si="167"/>
        <v>45.715439527233862</v>
      </c>
    </row>
    <row r="712" spans="1:6" ht="12.75" customHeight="1" x14ac:dyDescent="0.2">
      <c r="A712" s="70" t="s">
        <v>1359</v>
      </c>
      <c r="B712" s="65" t="s">
        <v>1360</v>
      </c>
      <c r="C712" s="277" t="s">
        <v>1359</v>
      </c>
      <c r="D712" s="192">
        <v>1.06</v>
      </c>
      <c r="E712" s="192">
        <v>0</v>
      </c>
      <c r="F712" s="71">
        <f t="shared" si="167"/>
        <v>0</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20072.55</v>
      </c>
      <c r="E724" s="192">
        <v>24730.21</v>
      </c>
      <c r="F724" s="71">
        <f t="shared" si="167"/>
        <v>123.20412702920159</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12330.24</v>
      </c>
      <c r="E734" s="192">
        <v>6163.26</v>
      </c>
      <c r="F734" s="71">
        <f t="shared" si="167"/>
        <v>49.984915135471816</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131.4</v>
      </c>
      <c r="E736" s="194">
        <v>111</v>
      </c>
      <c r="F736" s="45">
        <f t="shared" si="167"/>
        <v>84.474885844748854</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2529.5700000000002</v>
      </c>
      <c r="E738" s="194">
        <v>1729.67</v>
      </c>
      <c r="F738" s="45">
        <f t="shared" si="167"/>
        <v>68.378024723569624</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35885.46</v>
      </c>
      <c r="E741" s="192">
        <v>852.21</v>
      </c>
      <c r="F741" s="71">
        <f t="shared" ref="F741:F1006" si="169">IF(D741&lt;&gt;0,IF(E741/D741&gt;=100,"&gt;&gt;100",E741/D741*100),"-")</f>
        <v>2.3748058405827877</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9392.9599999999991</v>
      </c>
      <c r="E843" s="194">
        <v>9084.6</v>
      </c>
      <c r="F843" s="45">
        <f t="shared" si="169"/>
        <v>96.717115797363135</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1344.7</v>
      </c>
      <c r="E846" s="194">
        <v>0</v>
      </c>
      <c r="F846" s="45">
        <f t="shared" si="169"/>
        <v>0</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13072.25</v>
      </c>
      <c r="E850" s="194">
        <v>13927.72</v>
      </c>
      <c r="F850" s="45">
        <f t="shared" si="169"/>
        <v>106.54416798944328</v>
      </c>
    </row>
    <row r="851" spans="1:6" ht="12.75" customHeight="1" x14ac:dyDescent="0.2">
      <c r="A851" s="63">
        <v>37221</v>
      </c>
      <c r="B851" s="64" t="s">
        <v>1631</v>
      </c>
      <c r="C851" s="247" t="s">
        <v>1632</v>
      </c>
      <c r="D851" s="194">
        <v>2398</v>
      </c>
      <c r="E851" s="194">
        <v>1924.87</v>
      </c>
      <c r="F851" s="45">
        <f t="shared" si="169"/>
        <v>80.269808173477898</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7046.77</v>
      </c>
      <c r="E855" s="194">
        <v>6898.49</v>
      </c>
      <c r="F855" s="45">
        <f t="shared" si="169"/>
        <v>97.895773524607719</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9364.94</v>
      </c>
      <c r="E857" s="194">
        <v>10800</v>
      </c>
      <c r="F857" s="45">
        <f t="shared" si="169"/>
        <v>115.32375007207733</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12"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2834</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3086</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3156</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122249.45</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1094057.8799999999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783481.00999999989</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249519.05</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341316.71</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1448.69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75000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1000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31626.69</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82941.83</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628.04</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235955.13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74621.740000000005</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1032961.4799999999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764172.35999999987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246517.21</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323467.87</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1612.5</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75000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1000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32044.82</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83333.36</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1196.5999999999999</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231124.28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37664.839999999997</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183345.84999999998</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67898.91</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52592.47</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33678.100000000006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13776.35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4361.16</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3755.9</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11784.69</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455.35</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1.66</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216.49</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237.2</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1740.9599999999998</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13.3</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530.80999999999995</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1196.8499999999999</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16718.060000000001</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44</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16674.060000000001</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4830.8599999999997</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4830.8599999999997</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10475.58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115446.94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77228.160000000003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38218.78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3156</v>
      </c>
      <c r="B1" s="337"/>
      <c r="C1" s="337"/>
      <c r="D1" s="337"/>
      <c r="E1" s="51" t="s">
        <v>3303</v>
      </c>
      <c r="F1" s="51"/>
      <c r="G1" s="51"/>
      <c r="H1" s="51"/>
      <c r="I1" s="51"/>
      <c r="J1" s="51"/>
      <c r="K1" s="51"/>
      <c r="L1" s="51"/>
      <c r="M1" s="51"/>
      <c r="N1" s="51"/>
      <c r="O1" s="51"/>
      <c r="P1" s="51"/>
    </row>
    <row r="2" spans="1:17" ht="37.5" customHeight="1" x14ac:dyDescent="0.2">
      <c r="A2" s="336" t="s">
        <v>3304</v>
      </c>
      <c r="B2" s="337"/>
      <c r="C2" s="337"/>
      <c r="D2" s="337"/>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8</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34901</v>
      </c>
      <c r="P3" s="51"/>
    </row>
    <row r="4" spans="1:17" ht="19.5" customHeight="1" x14ac:dyDescent="0.2">
      <c r="A4" s="338" t="s">
        <v>3315</v>
      </c>
      <c r="B4" s="339"/>
      <c r="C4" s="340"/>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3336</v>
      </c>
      <c r="B23" s="334"/>
      <c r="C23" s="33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0</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3654</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Ivankom d.o.o.</cp:lastModifiedBy>
  <cp:lastPrinted>2026-07-13T07:45:26Z</cp:lastPrinted>
  <dcterms:created xsi:type="dcterms:W3CDTF">2022-04-01T05:14:30Z</dcterms:created>
  <dcterms:modified xsi:type="dcterms:W3CDTF">2026-07-13T07:46:29Z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